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ropbox (Pacific Institute)\HRTW and Equity Docs\Drought and Equity\Report Drafts\Online Appendix Spreadsheets\"/>
    </mc:Choice>
  </mc:AlternateContent>
  <bookViews>
    <workbookView xWindow="120" yWindow="90" windowWidth="19420" windowHeight="11020"/>
  </bookViews>
  <sheets>
    <sheet name="DroughtImpactedPWS" sheetId="1" r:id="rId1"/>
    <sheet name="Pivot Tables" sheetId="2" r:id="rId2"/>
  </sheets>
  <definedNames>
    <definedName name="Join_DroughtImpactedSys_to_SDWIS">DroughtImpactedPWS!$A$1:$L$156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7" i="2"/>
  <c r="D6" i="2"/>
  <c r="D8" i="2"/>
  <c r="D5" i="2"/>
  <c r="M21" i="1" l="1"/>
  <c r="M87" i="1"/>
  <c r="M86" i="1"/>
  <c r="M20" i="1"/>
  <c r="M85" i="1"/>
  <c r="M147" i="1"/>
  <c r="M19" i="1"/>
  <c r="M3" i="1"/>
  <c r="M18" i="1"/>
  <c r="M17" i="1"/>
  <c r="M146" i="1"/>
  <c r="M15" i="1"/>
  <c r="M145" i="1"/>
  <c r="M84" i="1"/>
  <c r="M73" i="1"/>
  <c r="M105" i="1"/>
  <c r="M97" i="1"/>
  <c r="M91" i="1"/>
  <c r="M71" i="1"/>
  <c r="M30" i="1"/>
  <c r="M118" i="1"/>
  <c r="M126" i="1"/>
  <c r="M129" i="1"/>
  <c r="M46" i="1"/>
  <c r="M131" i="1"/>
  <c r="M120" i="1"/>
  <c r="M144" i="1"/>
  <c r="M45" i="1"/>
  <c r="M143" i="1"/>
  <c r="M153" i="1"/>
  <c r="M44" i="1"/>
  <c r="M107" i="1"/>
  <c r="M106" i="1"/>
  <c r="M70" i="1"/>
  <c r="M142" i="1"/>
  <c r="M69" i="1"/>
  <c r="M135" i="1"/>
  <c r="M152" i="1"/>
  <c r="M124" i="1"/>
  <c r="M141" i="1"/>
  <c r="M29" i="1"/>
  <c r="M133" i="1"/>
  <c r="M28" i="1"/>
  <c r="M117" i="1"/>
  <c r="M104" i="1"/>
  <c r="M130" i="1"/>
  <c r="M96" i="1"/>
  <c r="M68" i="1"/>
  <c r="M67" i="1"/>
  <c r="M66" i="1"/>
  <c r="M65" i="1"/>
  <c r="M64" i="1"/>
  <c r="M63" i="1"/>
  <c r="M62" i="1"/>
  <c r="M61" i="1"/>
  <c r="M60" i="1"/>
  <c r="M72" i="1"/>
  <c r="M122" i="1"/>
  <c r="M2" i="1"/>
  <c r="M59" i="1"/>
  <c r="M58" i="1"/>
  <c r="M57" i="1"/>
  <c r="M56" i="1"/>
  <c r="M99" i="1"/>
  <c r="M43" i="1"/>
  <c r="M140" i="1"/>
  <c r="M119" i="1"/>
  <c r="M134" i="1"/>
  <c r="M90" i="1"/>
  <c r="M27" i="1"/>
  <c r="M26" i="1"/>
  <c r="M41" i="1"/>
  <c r="M40" i="1"/>
  <c r="M116" i="1"/>
  <c r="M34" i="1"/>
  <c r="M128" i="1"/>
  <c r="M127" i="1"/>
  <c r="M55" i="1"/>
  <c r="M54" i="1"/>
  <c r="M33" i="1"/>
  <c r="M101" i="1"/>
  <c r="M95" i="1"/>
  <c r="M98" i="1"/>
  <c r="M25" i="1"/>
  <c r="M14" i="1"/>
  <c r="M13" i="1"/>
  <c r="M12" i="1"/>
  <c r="M16" i="1"/>
  <c r="M139" i="1"/>
  <c r="M24" i="1"/>
  <c r="M39" i="1"/>
  <c r="M8" i="1"/>
  <c r="M7" i="1"/>
  <c r="M6" i="1"/>
  <c r="M38" i="1"/>
  <c r="M156" i="1"/>
  <c r="M37" i="1"/>
  <c r="M125" i="1"/>
  <c r="M123" i="1"/>
  <c r="M115" i="1"/>
  <c r="M83" i="1"/>
  <c r="M155" i="1"/>
  <c r="M5" i="1"/>
  <c r="M93" i="1"/>
  <c r="M36" i="1"/>
  <c r="M92" i="1"/>
  <c r="M132" i="1"/>
  <c r="M138" i="1"/>
  <c r="M114" i="1"/>
  <c r="M11" i="1"/>
  <c r="M53" i="1"/>
  <c r="M100" i="1"/>
  <c r="M52" i="1"/>
  <c r="M82" i="1"/>
  <c r="M89" i="1"/>
  <c r="M121" i="1"/>
  <c r="M81" i="1"/>
  <c r="M102" i="1"/>
  <c r="M23" i="1"/>
  <c r="M22" i="1"/>
  <c r="M10" i="1"/>
  <c r="M80" i="1"/>
  <c r="M4" i="1"/>
  <c r="M51" i="1"/>
  <c r="M50" i="1"/>
  <c r="M9" i="1"/>
  <c r="M94" i="1"/>
  <c r="M113" i="1"/>
  <c r="M79" i="1"/>
  <c r="M78" i="1"/>
  <c r="M49" i="1"/>
  <c r="M112" i="1"/>
  <c r="M77" i="1"/>
  <c r="M151" i="1"/>
  <c r="M150" i="1"/>
  <c r="M42" i="1"/>
  <c r="M76" i="1"/>
  <c r="M154" i="1"/>
  <c r="M35" i="1"/>
  <c r="M149" i="1"/>
  <c r="M75" i="1"/>
  <c r="M137" i="1"/>
  <c r="M88" i="1"/>
  <c r="M74" i="1"/>
  <c r="M48" i="1"/>
  <c r="M47" i="1"/>
  <c r="M32" i="1"/>
  <c r="M148" i="1"/>
  <c r="M136" i="1"/>
  <c r="M111" i="1"/>
  <c r="M31" i="1"/>
  <c r="M110" i="1"/>
  <c r="M109" i="1"/>
  <c r="M108" i="1"/>
  <c r="M103" i="1"/>
</calcChain>
</file>

<file path=xl/sharedStrings.xml><?xml version="1.0" encoding="utf-8"?>
<sst xmlns="http://schemas.openxmlformats.org/spreadsheetml/2006/main" count="1344" uniqueCount="445">
  <si>
    <t>ID</t>
  </si>
  <si>
    <t>System Name</t>
  </si>
  <si>
    <t>County</t>
  </si>
  <si>
    <t>Est Connections</t>
  </si>
  <si>
    <t>System Type</t>
  </si>
  <si>
    <t>Data Source</t>
  </si>
  <si>
    <t>PWSID</t>
  </si>
  <si>
    <t>Notes</t>
  </si>
  <si>
    <t>Appears in more than one data source?</t>
  </si>
  <si>
    <t>Additonal notes</t>
  </si>
  <si>
    <t>CAMBRIA COMM SERVICES DIST</t>
  </si>
  <si>
    <t>San Luis Obispo</t>
  </si>
  <si>
    <t>SWRCB 2016</t>
  </si>
  <si>
    <t>CA4010014</t>
  </si>
  <si>
    <t>Projects: 1) Well repair, water treatment system</t>
  </si>
  <si>
    <t>CARPINTERIA VALLEY WATER DISTRICT</t>
  </si>
  <si>
    <t>Santa Barbara</t>
  </si>
  <si>
    <t>CA4210001</t>
  </si>
  <si>
    <t>Projects: 1) Expand capacity</t>
  </si>
  <si>
    <t>CITY OF SANTA BARBARA WATER DEPARTMENT</t>
  </si>
  <si>
    <t>CA4210010</t>
  </si>
  <si>
    <t>GOLETA WATER DISRICT</t>
  </si>
  <si>
    <t>CA4210004</t>
  </si>
  <si>
    <t>HANFORD, CITY OF</t>
  </si>
  <si>
    <t>Kings</t>
  </si>
  <si>
    <t>CA1610003</t>
  </si>
  <si>
    <t>Projects: 1) Bottled water, intertie</t>
  </si>
  <si>
    <t>MONTECITO WATER DIST</t>
  </si>
  <si>
    <t>CA4210007</t>
  </si>
  <si>
    <t>PORTERVILLE, CITY OF</t>
  </si>
  <si>
    <t>Tulare</t>
  </si>
  <si>
    <t>CA5410010</t>
  </si>
  <si>
    <t>Projects: 1) Consolidation</t>
  </si>
  <si>
    <t>TUD - SONORA/JAMESTOWN WATER SYSTEM</t>
  </si>
  <si>
    <t>Tuolumne</t>
  </si>
  <si>
    <t>CA5510001</t>
  </si>
  <si>
    <t>Projects: 1) Well repair, 2) Intertie</t>
  </si>
  <si>
    <t>AVENAL, CITY OF</t>
  </si>
  <si>
    <t>SWRCB 2015</t>
  </si>
  <si>
    <t>CA1610002</t>
  </si>
  <si>
    <t>Survey Response: Probably unable to supply water</t>
  </si>
  <si>
    <t>BASS LAKE WATER COMPANY</t>
  </si>
  <si>
    <t>Madera</t>
  </si>
  <si>
    <t>CA2010003</t>
  </si>
  <si>
    <t>Survey Response: Clearly unable to supply water</t>
  </si>
  <si>
    <t>Y - SWRCB 2015 and 2016</t>
  </si>
  <si>
    <t>Projects: 1) Tank, water hauling</t>
  </si>
  <si>
    <t>BROOKTRAILS TOWNSHIP CSD</t>
  </si>
  <si>
    <t>Mendocino</t>
  </si>
  <si>
    <t>CA2310009</t>
  </si>
  <si>
    <t>Projects: 1) Survey/inspection</t>
  </si>
  <si>
    <t>CITY OF LIVINGSTON</t>
  </si>
  <si>
    <t>Merced</t>
  </si>
  <si>
    <t>CA2410004</t>
  </si>
  <si>
    <t>Projects: 1) Intertie</t>
  </si>
  <si>
    <t>FARMERSVILLE, CITY OF</t>
  </si>
  <si>
    <t>CA5410004</t>
  </si>
  <si>
    <t>FORT BRAGG, CITY OF</t>
  </si>
  <si>
    <t>CA2310001</t>
  </si>
  <si>
    <t>Projects: 1) Water hauling</t>
  </si>
  <si>
    <t>LAKE DON PEDRO CSD</t>
  </si>
  <si>
    <t>CA5510008</t>
  </si>
  <si>
    <t>Projects: 1) Expand capacity, 2) Construct new well</t>
  </si>
  <si>
    <t>LUCERNE WATER CO. - CAL WATER SERVICE</t>
  </si>
  <si>
    <t>Lake</t>
  </si>
  <si>
    <t>CA1710005</t>
  </si>
  <si>
    <t>Projects: 1) Expand capacity, install additional infrastructure</t>
  </si>
  <si>
    <t>MEINERS OAKS CWD</t>
  </si>
  <si>
    <t>Ventura</t>
  </si>
  <si>
    <t>CA5610005</t>
  </si>
  <si>
    <t>REDWOOD VALLEY COUNTY WATER DISTRICT</t>
  </si>
  <si>
    <t>CA2310008</t>
  </si>
  <si>
    <t>Y - SWRCB 2016 and I.H.S. 2015</t>
  </si>
  <si>
    <t>SATIVA-L.A. CWD</t>
  </si>
  <si>
    <t>Los Angeles</t>
  </si>
  <si>
    <t>CA1910147</t>
  </si>
  <si>
    <t>TUD - COLUMBIA WATER SYSTEM</t>
  </si>
  <si>
    <t>CA5510013</t>
  </si>
  <si>
    <t>Projects: 1) Pump, install additional infrastructure, 2) Expand capacity, 3) Intertie</t>
  </si>
  <si>
    <t>TWAIN HARTE COMMUNITY SERVICES DISTRICT</t>
  </si>
  <si>
    <t>CA5510005</t>
  </si>
  <si>
    <t>Projects: 1) Construct new well</t>
  </si>
  <si>
    <t>WILLITS, CITY OF</t>
  </si>
  <si>
    <t>CA2310004</t>
  </si>
  <si>
    <t>CACHUMA LAKE COUNTY PARK</t>
  </si>
  <si>
    <t>CA4200911</t>
  </si>
  <si>
    <t>ED'S CORNER(WATER ONLY)</t>
  </si>
  <si>
    <t>CA2000811</t>
  </si>
  <si>
    <t>HILL HOUSE L.L.C.</t>
  </si>
  <si>
    <t>CA2300746</t>
  </si>
  <si>
    <t>INN AT SCHOOLHOUSE CREEK</t>
  </si>
  <si>
    <t>CA2300625</t>
  </si>
  <si>
    <t>SANTA BARBARA PISTACHIO CO</t>
  </si>
  <si>
    <t>CA4200925</t>
  </si>
  <si>
    <t>SNOWFLOWER</t>
  </si>
  <si>
    <t>Placer</t>
  </si>
  <si>
    <t>CA3103288</t>
  </si>
  <si>
    <t>CENTRAL HIGH SCHOOL WEST</t>
  </si>
  <si>
    <t>Fresno</t>
  </si>
  <si>
    <t>CA1000217</t>
  </si>
  <si>
    <t>Projects: 1) Bottled water</t>
  </si>
  <si>
    <t>DAIRYLAND SCHOOL</t>
  </si>
  <si>
    <t>CA2000597</t>
  </si>
  <si>
    <t>Projects: 1) Construct new well, well repair, 2) Pump, bottled water</t>
  </si>
  <si>
    <t>DIXIELAND ELEMENTARY SCHOOL</t>
  </si>
  <si>
    <t>CA2000760</t>
  </si>
  <si>
    <t>Projects: 1) Bottled water, well repair</t>
  </si>
  <si>
    <t>FEATHER FALLS SCHOOL</t>
  </si>
  <si>
    <t>Butte</t>
  </si>
  <si>
    <t>CA0400107</t>
  </si>
  <si>
    <t>GREEN REAL ESTATE ENTERPRISES LLC</t>
  </si>
  <si>
    <t>CA2300804</t>
  </si>
  <si>
    <t>I-5 AND HWY 198 REST AREA</t>
  </si>
  <si>
    <t>CA1000178</t>
  </si>
  <si>
    <t>LAKESIDE SCHOOL</t>
  </si>
  <si>
    <t>Kern</t>
  </si>
  <si>
    <t>CA1502154</t>
  </si>
  <si>
    <t>LINNS VALLEY SCHOOL</t>
  </si>
  <si>
    <t>CA1502163</t>
  </si>
  <si>
    <t>Projects: 1) Bottled water, 2) Consolidation, 3) Water treatment system, 4) Bottled water</t>
  </si>
  <si>
    <t>LODI USD-DAVIS SCHOOL</t>
  </si>
  <si>
    <t>San Joaquin</t>
  </si>
  <si>
    <t>CA3901085</t>
  </si>
  <si>
    <t>Projects: 1) Water treatment system</t>
  </si>
  <si>
    <t>MENDOCINO HOTEL</t>
  </si>
  <si>
    <t>CA2300628</t>
  </si>
  <si>
    <t>OAK RUN ELEMENTARY SCHOOL</t>
  </si>
  <si>
    <t>Shasta</t>
  </si>
  <si>
    <t>CA4500190</t>
  </si>
  <si>
    <t>PLAINSBURG ELEMENTARY SCHOOL</t>
  </si>
  <si>
    <t>CA2400065</t>
  </si>
  <si>
    <t>Projects: 1) Construct new well, 2) Construct new well</t>
  </si>
  <si>
    <t>POTTER VALLEY SCHOOL DISTRICT</t>
  </si>
  <si>
    <t>CA2300755</t>
  </si>
  <si>
    <t>SIERRA VIEW SCHOOL</t>
  </si>
  <si>
    <t>CA2000846</t>
  </si>
  <si>
    <t>Projects: 1) Construct new well, water hauling, 2) Tank, water hauling</t>
  </si>
  <si>
    <t>WARNER UNIFIED SCHOOL DISTRICT</t>
  </si>
  <si>
    <t>San Diego</t>
  </si>
  <si>
    <t>CA3701010</t>
  </si>
  <si>
    <t>YOSEMITE HIGH SCHOOL</t>
  </si>
  <si>
    <t>CA2000567</t>
  </si>
  <si>
    <t>ADKINS RENTALS</t>
  </si>
  <si>
    <t>CA1000410</t>
  </si>
  <si>
    <t>ALDERCROFT HEIGHTS COUNTY WATER DISTRICT</t>
  </si>
  <si>
    <t>Santa Clara</t>
  </si>
  <si>
    <t>CA4300516</t>
  </si>
  <si>
    <t>ALI MUTUAL WATER CO</t>
  </si>
  <si>
    <t>CA5403144</t>
  </si>
  <si>
    <t>Projects: 1) Bottled water, install additional infrastructure, 2) Construct new well, tank, pump</t>
  </si>
  <si>
    <t>ANTELOPE-HOMEWOOD MHP</t>
  </si>
  <si>
    <t>Tehama</t>
  </si>
  <si>
    <t>CA5200546</t>
  </si>
  <si>
    <t>ARROYO CENTER WC</t>
  </si>
  <si>
    <t>Monterey</t>
  </si>
  <si>
    <t>CA2701658</t>
  </si>
  <si>
    <t>BAYCLIFF WATER</t>
  </si>
  <si>
    <t>CA1700606</t>
  </si>
  <si>
    <t>BERRYESSA ESTATES (LBRID)</t>
  </si>
  <si>
    <t>Napa</t>
  </si>
  <si>
    <t>CA2800526</t>
  </si>
  <si>
    <t>BIG BEND MOBILEHOME PARK</t>
  </si>
  <si>
    <t>CA0400028</t>
  </si>
  <si>
    <t>Projects: 1) Water hauling, construct new well</t>
  </si>
  <si>
    <t>CASITAS MUTUAL WATER COMPANY</t>
  </si>
  <si>
    <t>CA5601104</t>
  </si>
  <si>
    <t>CASPAR SOUTH SERVICE COMPANY</t>
  </si>
  <si>
    <t>CA2300610</t>
  </si>
  <si>
    <t>Projects: 1) Well repair</t>
  </si>
  <si>
    <t>CHEMEKETA PARK MUTUAL WATER COMPANY</t>
  </si>
  <si>
    <t>CA4300517</t>
  </si>
  <si>
    <t>Projects: 1) Construct new well, intertie, water hauling</t>
  </si>
  <si>
    <t>CITY OF LOYALTON</t>
  </si>
  <si>
    <t>Sierra</t>
  </si>
  <si>
    <t>CA4610001</t>
  </si>
  <si>
    <t>CITY OF MONTAGUE</t>
  </si>
  <si>
    <t>Siskiyou</t>
  </si>
  <si>
    <t>CA4710007</t>
  </si>
  <si>
    <t>Projects: 1) Install additional infrastructure</t>
  </si>
  <si>
    <t>CLEARWATER MUTUAL WATER COMPANY</t>
  </si>
  <si>
    <t>CA1700546</t>
  </si>
  <si>
    <t>CLOVERDALE MUTUAL WATER CO.</t>
  </si>
  <si>
    <t>CA5610068</t>
  </si>
  <si>
    <t>COBB AREA COUNTY WATER DISTRICT</t>
  </si>
  <si>
    <t>CA1710012</t>
  </si>
  <si>
    <t>COLUSA CO. SERVICE AREA #1-CENTURY RANCH</t>
  </si>
  <si>
    <t>Colusa</t>
  </si>
  <si>
    <t>CA0600012</t>
  </si>
  <si>
    <t>COLUSA CO. SERVICE AREA #2-STONYFORD</t>
  </si>
  <si>
    <t>CA0600005</t>
  </si>
  <si>
    <t>CRESCENT BAY IMPROVEMENT COMPANY</t>
  </si>
  <si>
    <t>CA1700519</t>
  </si>
  <si>
    <t>Projects: 1) Intertie, expand capacity</t>
  </si>
  <si>
    <t>CYPRESS CANYON WATER SYSTEM</t>
  </si>
  <si>
    <t>CA1502449</t>
  </si>
  <si>
    <t>EAGLE'S NEST RESORT</t>
  </si>
  <si>
    <t>CA5400602</t>
  </si>
  <si>
    <t>ELK CREEK COMMUNITY S.D.</t>
  </si>
  <si>
    <t>Glenn</t>
  </si>
  <si>
    <t>CA1100616</t>
  </si>
  <si>
    <t>FCSA #30/EL PORVENIR</t>
  </si>
  <si>
    <t>CA1000019</t>
  </si>
  <si>
    <t>FCSA #32/CANTUA CREEK</t>
  </si>
  <si>
    <t>CA1000359</t>
  </si>
  <si>
    <t>Projects: 1) Bottled water, 2) Offset increased costs</t>
  </si>
  <si>
    <t>FCWWD #40/SHAVER SPRINGS</t>
  </si>
  <si>
    <t>CA1000042</t>
  </si>
  <si>
    <t>Projects: 1) Water hauling, well repair</t>
  </si>
  <si>
    <t>FOUNTAIN TRAILER PARK WATER</t>
  </si>
  <si>
    <t>CA1500461</t>
  </si>
  <si>
    <t>FREEPORT MARINA</t>
  </si>
  <si>
    <t>Sacramento</t>
  </si>
  <si>
    <t>CA3400125</t>
  </si>
  <si>
    <t>GLEN IVY HOT SPRINGS</t>
  </si>
  <si>
    <t>Riverside</t>
  </si>
  <si>
    <t>CA3301294</t>
  </si>
  <si>
    <t>GUATAY MUTUAL BENEFIT CORPORATION</t>
  </si>
  <si>
    <t>CA3700897</t>
  </si>
  <si>
    <t>Projects: 1) Well repair, 2) Water hauling</t>
  </si>
  <si>
    <t>HARDWICK WATER GROUP</t>
  </si>
  <si>
    <t>CA1600507</t>
  </si>
  <si>
    <t>Projects: 1) Construct new well, tank, 2) Bottled water</t>
  </si>
  <si>
    <t>HILLVIEW WATER CO-GOLDSIDE-HIL</t>
  </si>
  <si>
    <t>CA2010014</t>
  </si>
  <si>
    <t>HILLVIEW WATER CO-RAYMOND</t>
  </si>
  <si>
    <t>CA2010012</t>
  </si>
  <si>
    <t>Projects: 1) Construct new well, 2) Intertie</t>
  </si>
  <si>
    <t>HUCKLEBERRY MUTUAL WATER COMPANY</t>
  </si>
  <si>
    <t>Sonoma</t>
  </si>
  <si>
    <t>CA4900634</t>
  </si>
  <si>
    <t>KETTLEMAN CITY CSD</t>
  </si>
  <si>
    <t>CA1610009</t>
  </si>
  <si>
    <t>LAKE CANYON MUTUAL WATER COMPANY</t>
  </si>
  <si>
    <t>CA4300522</t>
  </si>
  <si>
    <t>LAKE COUNTY CSA 16 - PARADISE VALLEY</t>
  </si>
  <si>
    <t>CA1700516</t>
  </si>
  <si>
    <t>LAKE COUNTY CSA 22 - MT. HANNAH</t>
  </si>
  <si>
    <t>CA1700563</t>
  </si>
  <si>
    <t>LAKE OF THE WOODS MWC</t>
  </si>
  <si>
    <t>CA1510023</t>
  </si>
  <si>
    <t>LE GRAND COMM SERVICES DIST</t>
  </si>
  <si>
    <t>CA2410011</t>
  </si>
  <si>
    <t>LEWISTON PARK MWC</t>
  </si>
  <si>
    <t>Trinity</t>
  </si>
  <si>
    <t>CA5301003</t>
  </si>
  <si>
    <t>LOMPICO COUNTY WATER DISTRICT</t>
  </si>
  <si>
    <t>Santa Cruz</t>
  </si>
  <si>
    <t>CA4410015</t>
  </si>
  <si>
    <t>Projects: 1) Well repair, intertie</t>
  </si>
  <si>
    <t>LONDON COMMUNITY SERV DIST</t>
  </si>
  <si>
    <t>CA5410017</t>
  </si>
  <si>
    <t>LOS ANGELES RESIDENTIAL COMMUNITY FOUNDA</t>
  </si>
  <si>
    <t>CA1900062</t>
  </si>
  <si>
    <t>LOS MADRONES MWC</t>
  </si>
  <si>
    <t>San Benito</t>
  </si>
  <si>
    <t>CA3500578</t>
  </si>
  <si>
    <t>Projects: 1) Tank, construct new well</t>
  </si>
  <si>
    <t>MADERA CMD NO 19 PARKWOOD</t>
  </si>
  <si>
    <t>CA2010004</t>
  </si>
  <si>
    <t>Projects: 1) Intertie, well repair</t>
  </si>
  <si>
    <t>MADERA CO SA #1-INDIAN LAKES</t>
  </si>
  <si>
    <t>CA2010011</t>
  </si>
  <si>
    <t>MADERA CO SA NO 19-ROLLING HILLS</t>
  </si>
  <si>
    <t>CA2010009</t>
  </si>
  <si>
    <t>Projects: 1) Bottle water, water hauling, 2) Well repair, pump</t>
  </si>
  <si>
    <t>MAMMOTH POOL MOBILE HOME PARK</t>
  </si>
  <si>
    <t>CA2000589</t>
  </si>
  <si>
    <t>Projects: 1) Water hauling, expand capacity, well repair</t>
  </si>
  <si>
    <t>MARKLEEVILLE WATER CO.</t>
  </si>
  <si>
    <t>Alpine</t>
  </si>
  <si>
    <t>CA0202504</t>
  </si>
  <si>
    <t>MCARTHUR MOBILEHOME PARK</t>
  </si>
  <si>
    <t>CA4500084</t>
  </si>
  <si>
    <t>MCCLURE BOAT CLUB, INC.</t>
  </si>
  <si>
    <t>Mariposa</t>
  </si>
  <si>
    <t>CA2210905</t>
  </si>
  <si>
    <t>Projects: 1) Expand capacity, tank</t>
  </si>
  <si>
    <t>MD#06 LAKE SHORE PARK</t>
  </si>
  <si>
    <t>CA2000550</t>
  </si>
  <si>
    <t>MD#07 MARINA VIEW HEIGHTS</t>
  </si>
  <si>
    <t>CA2000551</t>
  </si>
  <si>
    <t>MD#08 NORTH FORK WATER SYSTEM</t>
  </si>
  <si>
    <t>CA2000561</t>
  </si>
  <si>
    <t>MD#24 TEAFORD MEADOW LAKES</t>
  </si>
  <si>
    <t>CA2000552</t>
  </si>
  <si>
    <t>MD#33 FAIRMEAD</t>
  </si>
  <si>
    <t>CA2000554</t>
  </si>
  <si>
    <t>MD#42 STILL MEADOW</t>
  </si>
  <si>
    <t>CA2000737</t>
  </si>
  <si>
    <t>MD#43 MIAMI CREEK KNOLLS</t>
  </si>
  <si>
    <t>CA2000557</t>
  </si>
  <si>
    <t>MD#60 DILLON ESTATES</t>
  </si>
  <si>
    <t>CA2000849</t>
  </si>
  <si>
    <t>Projects: 1) Intertie, well repair, 2) Water hauling</t>
  </si>
  <si>
    <t>MD#85 VALETA</t>
  </si>
  <si>
    <t>CA2000511</t>
  </si>
  <si>
    <t>Projects: 1) Water hauling, pump</t>
  </si>
  <si>
    <t>MESQUITE MUTUAL WATER CO.</t>
  </si>
  <si>
    <t>CA3301937</t>
  </si>
  <si>
    <t>MONTEREY PARK TRACT CSD</t>
  </si>
  <si>
    <t>Stanislaus</t>
  </si>
  <si>
    <t>CA5000389</t>
  </si>
  <si>
    <t>NACIMIENTO WATER COMPANY</t>
  </si>
  <si>
    <t>CA4010027</t>
  </si>
  <si>
    <t>OAK DELL PARK</t>
  </si>
  <si>
    <t>CA4300603</t>
  </si>
  <si>
    <t>OAK KNOLLS MUTUAL WATER COMPANY</t>
  </si>
  <si>
    <t>CA1500465</t>
  </si>
  <si>
    <t>PASKENTA COMM. SERVICES DIST.</t>
  </si>
  <si>
    <t>CA5200534</t>
  </si>
  <si>
    <t>Projects: 1) Water hauling, 2) Water hauling, install additional infrastructure</t>
  </si>
  <si>
    <t>POND MUTUAL WATER COMPANY</t>
  </si>
  <si>
    <t>CA1502620</t>
  </si>
  <si>
    <t>PONDEROSA CSD</t>
  </si>
  <si>
    <t>CA5400934</t>
  </si>
  <si>
    <t>R.R. LEWIS SMALL WC</t>
  </si>
  <si>
    <t>CA4600017</t>
  </si>
  <si>
    <t>RAMBLING HILLS ESTATES</t>
  </si>
  <si>
    <t>CA5500243</t>
  </si>
  <si>
    <t>RUSH CREEK MUTUAL WATER SYSTEM</t>
  </si>
  <si>
    <t>CA5301017</t>
  </si>
  <si>
    <t>SA#14 CHUK CHANSE SUBDIVISION</t>
  </si>
  <si>
    <t>CA2000724</t>
  </si>
  <si>
    <t>Projects: 1) Construct new well, water hauling, 2) Water hauling, well repair</t>
  </si>
  <si>
    <t>SEVILLE WATER CO</t>
  </si>
  <si>
    <t>CA5400550</t>
  </si>
  <si>
    <t>Projects: 1) Intertie, 2) Tank, pump</t>
  </si>
  <si>
    <t>SIERRA LINDA MUTUAL WATER CO</t>
  </si>
  <si>
    <t>CA2000506</t>
  </si>
  <si>
    <t>SKYLONDA MUTUAL</t>
  </si>
  <si>
    <t>San Mateo</t>
  </si>
  <si>
    <t>CA4100533</t>
  </si>
  <si>
    <t>SLEEPY VALLEY WATER COMPANY</t>
  </si>
  <si>
    <t>CA1900903</t>
  </si>
  <si>
    <t>SONORA WATER COMPANY INC</t>
  </si>
  <si>
    <t>CA5510024</t>
  </si>
  <si>
    <t>SPRINGVILLE PUD</t>
  </si>
  <si>
    <t>CA5410011</t>
  </si>
  <si>
    <t>Projects: 1) Pump</t>
  </si>
  <si>
    <t>SPV WATER COMPANY</t>
  </si>
  <si>
    <t>CA1907028</t>
  </si>
  <si>
    <t>STRATHMORE PUBLIC UTIL DIST</t>
  </si>
  <si>
    <t>CA5410012</t>
  </si>
  <si>
    <t>SUMMIT MUTUAL WATER COMPANY</t>
  </si>
  <si>
    <t>CA4400559</t>
  </si>
  <si>
    <t>Projects: 1) Water hauling, tank</t>
  </si>
  <si>
    <t>SUTTER CO. WWD#1 (ROBBINS)</t>
  </si>
  <si>
    <t>Sutter</t>
  </si>
  <si>
    <t>CA5100107</t>
  </si>
  <si>
    <t>THE VILLAGE MOBILE HOME PARK</t>
  </si>
  <si>
    <t>CA1900520</t>
  </si>
  <si>
    <t>TIMBER COVE COUNTY WATER DISTRICT</t>
  </si>
  <si>
    <t>CA4900584</t>
  </si>
  <si>
    <t>TOWN OF FORT JONES</t>
  </si>
  <si>
    <t>CA4710003</t>
  </si>
  <si>
    <t>TWIN CREEKS PROPERTIES</t>
  </si>
  <si>
    <t>CA4300715</t>
  </si>
  <si>
    <t>TWIN PINES MOBILEHOME PARK</t>
  </si>
  <si>
    <t>CA1500508</t>
  </si>
  <si>
    <t>VALLEY TEEN RANCH</t>
  </si>
  <si>
    <t>CA2000785</t>
  </si>
  <si>
    <t>Projects: 1) Water hauling, well repair, 2) Bottled water, 3) Water hauling, survey/inspection</t>
  </si>
  <si>
    <t>VOLTA COMMUNITY SD</t>
  </si>
  <si>
    <t>CA2400201</t>
  </si>
  <si>
    <t>WALLER TRACT WATER DISTRICT</t>
  </si>
  <si>
    <t>CA3301735</t>
  </si>
  <si>
    <t>WALNUT HILLS MUTUAL WATER CO</t>
  </si>
  <si>
    <t>CA4000670</t>
  </si>
  <si>
    <t>WHISPERING PINES APARTMENTS</t>
  </si>
  <si>
    <t>CA2210921</t>
  </si>
  <si>
    <t>WOODSIDE RV PARK</t>
  </si>
  <si>
    <t>CA2300644</t>
  </si>
  <si>
    <t>Projects: 1) Construct new well, water treatment system</t>
  </si>
  <si>
    <t>Apple Valley</t>
  </si>
  <si>
    <t>I.H.S. 2015</t>
  </si>
  <si>
    <t>090605074</t>
  </si>
  <si>
    <t>24</t>
  </si>
  <si>
    <t>Tule River Tribe</t>
  </si>
  <si>
    <t>Big Sandy CWS</t>
  </si>
  <si>
    <t>090600121</t>
  </si>
  <si>
    <t>21</t>
  </si>
  <si>
    <t>Big Sandy Tribe</t>
  </si>
  <si>
    <t>Cow Mountain</t>
  </si>
  <si>
    <t>090600165</t>
  </si>
  <si>
    <t>Grindstone CWS</t>
  </si>
  <si>
    <t>090605004</t>
  </si>
  <si>
    <t>10</t>
  </si>
  <si>
    <t>Grindstone Rancheria Tribe</t>
  </si>
  <si>
    <t>Hoopa CWS</t>
  </si>
  <si>
    <t>Humboldt</t>
  </si>
  <si>
    <t>090605126</t>
  </si>
  <si>
    <t>6</t>
  </si>
  <si>
    <t>Hoopa Valley Tribe</t>
  </si>
  <si>
    <t>IONE BAND OF MIWOK INDIANS</t>
  </si>
  <si>
    <t>Amador</t>
  </si>
  <si>
    <t>CA0300078</t>
  </si>
  <si>
    <t>Kepel</t>
  </si>
  <si>
    <t>090605033</t>
  </si>
  <si>
    <t>5</t>
  </si>
  <si>
    <t>Yurok Tribe</t>
  </si>
  <si>
    <t>Main</t>
  </si>
  <si>
    <t>090600156</t>
  </si>
  <si>
    <t>Tule River  Tribe</t>
  </si>
  <si>
    <t>Original Sherwood Valley Rancheria</t>
  </si>
  <si>
    <t>090605021</t>
  </si>
  <si>
    <t>11</t>
  </si>
  <si>
    <t>Sherwood Valley Tribe</t>
  </si>
  <si>
    <t>Owl Creek/Tulley Creek</t>
  </si>
  <si>
    <t>090600161</t>
  </si>
  <si>
    <t>on EPA's list, this system is called Yurok-McCoy-Kenek. I matched the # of connections and # of pop served.</t>
  </si>
  <si>
    <t>RDWVLY County Water District</t>
  </si>
  <si>
    <t>NA</t>
  </si>
  <si>
    <t>14</t>
  </si>
  <si>
    <t>Coyote Valley Tribe</t>
  </si>
  <si>
    <t>Redwood Valley County Water District</t>
  </si>
  <si>
    <t>090605118</t>
  </si>
  <si>
    <t>12</t>
  </si>
  <si>
    <t>Redwood Valley Rancheria Tribe</t>
  </si>
  <si>
    <t>Wautec (aka Johnson's Village)</t>
  </si>
  <si>
    <t>090600741</t>
  </si>
  <si>
    <t>on EPA's list, this system is called Jack Norton School. I matched the # of connections and # of pop served.</t>
  </si>
  <si>
    <t>Entry (1 for first entry for each water system, 2 for second entry)</t>
  </si>
  <si>
    <t>Est_Pop</t>
  </si>
  <si>
    <t>Connection_Cat</t>
  </si>
  <si>
    <t>CWS</t>
  </si>
  <si>
    <t>Listed by CA as a public water systems and by EPA as a tribal water system. Included in I.H.S. survey but listed as high or moderate vulnerability in I.H.S. July 2015</t>
  </si>
  <si>
    <t>NTNC</t>
  </si>
  <si>
    <t>TNC</t>
  </si>
  <si>
    <t>Row Labels</t>
  </si>
  <si>
    <t>(blank)</t>
  </si>
  <si>
    <t>Grand Total</t>
  </si>
  <si>
    <t>Count of ID</t>
  </si>
  <si>
    <t>(Multiple Items)</t>
  </si>
  <si>
    <t>By County</t>
  </si>
  <si>
    <t>Tribal/Not Tribal</t>
  </si>
  <si>
    <t>Tribal</t>
  </si>
  <si>
    <t>No</t>
  </si>
  <si>
    <t>C. &gt;3,300</t>
  </si>
  <si>
    <t>B. 1,001 - ≤3,300</t>
  </si>
  <si>
    <t>A. ≤1,000</t>
  </si>
  <si>
    <t>By System Type and Number of Connections, duplicates eliminated</t>
  </si>
  <si>
    <t>Sum of Est_Pop</t>
  </si>
  <si>
    <t>Rounded Pop</t>
  </si>
  <si>
    <t>N</t>
  </si>
  <si>
    <t>IHS map num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</si>
</sst>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" refreshedDate="42722.788748842591" createdVersion="6" refreshedVersion="6" minRefreshableVersion="3" recordCount="156">
  <cacheSource type="worksheet">
    <worksheetSource ref="A1:N1048576" sheet="DroughtImpactedPWS"/>
  </cacheSource>
  <cacheFields count="14">
    <cacheField name="ID" numFmtId="0">
      <sharedItems containsString="0" containsBlank="1" containsNumber="1" containsInteger="1" minValue="1" maxValue="155"/>
    </cacheField>
    <cacheField name="System Name" numFmtId="0">
      <sharedItems containsBlank="1"/>
    </cacheField>
    <cacheField name="County" numFmtId="0">
      <sharedItems containsBlank="1" count="40">
        <s v="San Luis Obispo"/>
        <s v="Santa Barbara"/>
        <s v="Kings"/>
        <s v="Tulare"/>
        <s v="Tuolumne"/>
        <s v="Madera"/>
        <s v="Mendocino"/>
        <s v="Merced"/>
        <s v="Lake"/>
        <s v="Ventura"/>
        <s v="Los Angeles"/>
        <s v="Placer"/>
        <s v="Fresno"/>
        <s v="Butte"/>
        <s v="Kern"/>
        <s v="San Joaquin"/>
        <s v="Shasta"/>
        <s v="San Diego"/>
        <s v="Santa Clara"/>
        <s v="Tehama"/>
        <s v="Monterey"/>
        <s v="Napa"/>
        <s v="Sierra"/>
        <s v="Siskiyou"/>
        <s v="Colusa"/>
        <s v="Glenn"/>
        <s v="Sacramento"/>
        <s v="Riverside"/>
        <s v="Sonoma"/>
        <s v="Trinity"/>
        <s v="Santa Cruz"/>
        <s v="San Benito"/>
        <s v="Alpine"/>
        <s v="Mariposa"/>
        <s v="Stanislaus"/>
        <s v="San Mateo"/>
        <s v="Sutter"/>
        <s v="Humboldt"/>
        <s v="Amador"/>
        <m/>
      </sharedItems>
    </cacheField>
    <cacheField name="Est Connections" numFmtId="0">
      <sharedItems containsString="0" containsBlank="1" containsNumber="1" containsInteger="1" minValue="1" maxValue="26709"/>
    </cacheField>
    <cacheField name="Data Source" numFmtId="0">
      <sharedItems containsBlank="1" count="4">
        <s v="SWRCB 2016"/>
        <s v="SWRCB 2015"/>
        <s v="I.H.S. 2015"/>
        <m/>
      </sharedItems>
    </cacheField>
    <cacheField name="PWSID" numFmtId="0">
      <sharedItems containsBlank="1"/>
    </cacheField>
    <cacheField name="IHS map . (if applicable)" numFmtId="0">
      <sharedItems containsBlank="1"/>
    </cacheField>
    <cacheField name="Notes" numFmtId="0">
      <sharedItems containsBlank="1"/>
    </cacheField>
    <cacheField name="Appears in more than one data source?" numFmtId="0">
      <sharedItems containsBlank="1"/>
    </cacheField>
    <cacheField name="Entry (1 for first entry for each water system, 2 for second entry)" numFmtId="0">
      <sharedItems containsString="0" containsBlank="1" containsNumber="1" containsInteger="1" minValue="1" maxValue="2" count="3">
        <n v="1"/>
        <n v="2"/>
        <m/>
      </sharedItems>
    </cacheField>
    <cacheField name="Additonal notes" numFmtId="0">
      <sharedItems containsBlank="1"/>
    </cacheField>
    <cacheField name="Est_Pop" numFmtId="0">
      <sharedItems containsString="0" containsBlank="1" containsNumber="1" containsInteger="1" minValue="25" maxValue="92371"/>
    </cacheField>
    <cacheField name="Connection_Cat" numFmtId="0">
      <sharedItems containsBlank="1" count="7">
        <s v="C. &gt;3,300"/>
        <s v="B. 1,001 - ≤3,300"/>
        <s v="A. ≤1,000"/>
        <m/>
        <s v="≤3,300" u="1"/>
        <s v="&gt;3,300" u="1"/>
        <s v="≤1,000" u="1"/>
      </sharedItems>
    </cacheField>
    <cacheField name="System Type" numFmtId="0">
      <sharedItems containsBlank="1" count="5">
        <s v="CWS"/>
        <s v="TNC"/>
        <s v="NTNC"/>
        <m/>
        <s v="Tribal CW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n v="1"/>
    <s v="CAMBRIA COMM SERVICES DIST"/>
    <x v="0"/>
    <n v="4031"/>
    <x v="0"/>
    <s v="CA4010014"/>
    <m/>
    <s v="Projects: 1) Well repair, water treatment system"/>
    <m/>
    <x v="0"/>
    <m/>
    <n v="6032"/>
    <x v="0"/>
    <x v="0"/>
  </r>
  <r>
    <n v="2"/>
    <s v="CARPINTERIA VALLEY WATER DISTRICT"/>
    <x v="1"/>
    <n v="4293"/>
    <x v="0"/>
    <s v="CA4210001"/>
    <m/>
    <s v="Projects: 1) Expand capacity"/>
    <m/>
    <x v="0"/>
    <m/>
    <n v="16050"/>
    <x v="0"/>
    <x v="0"/>
  </r>
  <r>
    <n v="3"/>
    <s v="CITY OF SANTA BARBARA WATER DEPARTMENT"/>
    <x v="1"/>
    <n v="26709"/>
    <x v="0"/>
    <s v="CA4210010"/>
    <m/>
    <s v="Projects: 1) Expand capacity"/>
    <m/>
    <x v="0"/>
    <m/>
    <n v="92371"/>
    <x v="0"/>
    <x v="0"/>
  </r>
  <r>
    <n v="4"/>
    <s v="GOLETA WATER DISRICT"/>
    <x v="1"/>
    <n v="16626"/>
    <x v="0"/>
    <s v="CA4210004"/>
    <m/>
    <s v="Projects: 1) Expand capacity"/>
    <m/>
    <x v="0"/>
    <m/>
    <n v="86946"/>
    <x v="0"/>
    <x v="0"/>
  </r>
  <r>
    <n v="5"/>
    <s v="HANFORD, CITY OF"/>
    <x v="2"/>
    <n v="15923"/>
    <x v="0"/>
    <s v="CA1610003"/>
    <m/>
    <s v="Projects: 1) Bottled water, intertie"/>
    <m/>
    <x v="0"/>
    <m/>
    <n v="55880"/>
    <x v="0"/>
    <x v="0"/>
  </r>
  <r>
    <n v="6"/>
    <s v="MONTECITO WATER DIST"/>
    <x v="1"/>
    <n v="4541"/>
    <x v="0"/>
    <s v="CA4210007"/>
    <m/>
    <s v="Projects: 1) Expand capacity"/>
    <m/>
    <x v="0"/>
    <m/>
    <n v="13500"/>
    <x v="0"/>
    <x v="0"/>
  </r>
  <r>
    <n v="7"/>
    <s v="PORTERVILLE, CITY OF"/>
    <x v="3"/>
    <n v="15576"/>
    <x v="0"/>
    <s v="CA5410010"/>
    <m/>
    <s v="Projects: 1) Consolidation"/>
    <m/>
    <x v="0"/>
    <m/>
    <n v="61946"/>
    <x v="0"/>
    <x v="0"/>
  </r>
  <r>
    <n v="8"/>
    <s v="TUD - SONORA/JAMESTOWN WATER SYSTEM"/>
    <x v="4"/>
    <n v="5088"/>
    <x v="0"/>
    <s v="CA5510001"/>
    <m/>
    <s v="Projects: 1) Well repair, 2) Intertie"/>
    <m/>
    <x v="0"/>
    <m/>
    <n v="12008"/>
    <x v="0"/>
    <x v="0"/>
  </r>
  <r>
    <n v="9"/>
    <s v="AVENAL, CITY OF"/>
    <x v="2"/>
    <n v="1927"/>
    <x v="1"/>
    <s v="CA1610002"/>
    <m/>
    <s v="Survey Response: Probably unable to supply water"/>
    <m/>
    <x v="0"/>
    <m/>
    <n v="16236"/>
    <x v="0"/>
    <x v="0"/>
  </r>
  <r>
    <n v="10"/>
    <s v="BASS LAKE WATER COMPANY"/>
    <x v="5"/>
    <n v="1003"/>
    <x v="1"/>
    <s v="CA2010003"/>
    <m/>
    <s v="Survey Response: Clearly unable to supply water"/>
    <s v="Y - SWRCB 2015 and 2016"/>
    <x v="0"/>
    <m/>
    <n v="2827"/>
    <x v="1"/>
    <x v="0"/>
  </r>
  <r>
    <n v="11"/>
    <s v="BASS LAKE WATER COMPANY"/>
    <x v="5"/>
    <n v="1003"/>
    <x v="0"/>
    <s v="CA2010003"/>
    <m/>
    <s v="Projects: 1) Tank, water hauling"/>
    <s v="Y - SWRCB 2015 and 2016"/>
    <x v="1"/>
    <m/>
    <n v="2827"/>
    <x v="1"/>
    <x v="0"/>
  </r>
  <r>
    <n v="12"/>
    <s v="BROOKTRAILS TOWNSHIP CSD"/>
    <x v="6"/>
    <n v="1554"/>
    <x v="0"/>
    <s v="CA2310009"/>
    <m/>
    <s v="Projects: 1) Survey/inspection"/>
    <m/>
    <x v="0"/>
    <m/>
    <n v="3800"/>
    <x v="0"/>
    <x v="0"/>
  </r>
  <r>
    <n v="13"/>
    <s v="CITY OF LIVINGSTON"/>
    <x v="7"/>
    <n v="3062"/>
    <x v="0"/>
    <s v="CA2410004"/>
    <m/>
    <s v="Projects: 1) Intertie"/>
    <m/>
    <x v="0"/>
    <m/>
    <n v="14894"/>
    <x v="0"/>
    <x v="0"/>
  </r>
  <r>
    <n v="14"/>
    <s v="FARMERSVILLE, CITY OF"/>
    <x v="3"/>
    <n v="2489"/>
    <x v="0"/>
    <s v="CA5410004"/>
    <m/>
    <s v="Projects: 1) Intertie"/>
    <m/>
    <x v="0"/>
    <m/>
    <n v="10908"/>
    <x v="0"/>
    <x v="0"/>
  </r>
  <r>
    <n v="15"/>
    <s v="FORT BRAGG, CITY OF"/>
    <x v="6"/>
    <n v="2820"/>
    <x v="0"/>
    <s v="CA2310001"/>
    <m/>
    <s v="Projects: 1) Water hauling"/>
    <m/>
    <x v="0"/>
    <m/>
    <n v="7273"/>
    <x v="0"/>
    <x v="0"/>
  </r>
  <r>
    <n v="16"/>
    <s v="LAKE DON PEDRO CSD"/>
    <x v="4"/>
    <n v="1416"/>
    <x v="0"/>
    <s v="CA5510008"/>
    <m/>
    <s v="Projects: 1) Expand capacity, 2) Construct new well"/>
    <m/>
    <x v="0"/>
    <m/>
    <n v="3240"/>
    <x v="1"/>
    <x v="0"/>
  </r>
  <r>
    <n v="17"/>
    <s v="LUCERNE WATER CO. - CAL WATER SERVICE"/>
    <x v="8"/>
    <n v="1186"/>
    <x v="0"/>
    <s v="CA1710005"/>
    <m/>
    <s v="Projects: 1) Expand capacity, install additional infrastructure"/>
    <m/>
    <x v="0"/>
    <m/>
    <n v="2379"/>
    <x v="1"/>
    <x v="0"/>
  </r>
  <r>
    <n v="18"/>
    <s v="MEINERS OAKS CWD"/>
    <x v="9"/>
    <n v="1254"/>
    <x v="1"/>
    <s v="CA5610005"/>
    <m/>
    <s v="Survey Response: Probably unable to supply water"/>
    <m/>
    <x v="0"/>
    <m/>
    <n v="4200"/>
    <x v="0"/>
    <x v="0"/>
  </r>
  <r>
    <n v="19"/>
    <s v="REDWOOD VALLEY COUNTY WATER DISTRICT"/>
    <x v="6"/>
    <n v="1348"/>
    <x v="0"/>
    <s v="CA2310008"/>
    <m/>
    <s v="Projects: 1) Intertie"/>
    <s v="Y - SWRCB 2016 and I.H.S. 2015"/>
    <x v="1"/>
    <m/>
    <n v="5200"/>
    <x v="0"/>
    <x v="0"/>
  </r>
  <r>
    <n v="20"/>
    <s v="SATIVA-L.A. CWD"/>
    <x v="10"/>
    <n v="1637"/>
    <x v="1"/>
    <s v="CA1910147"/>
    <m/>
    <s v="Survey Response: Probably unable to supply water"/>
    <m/>
    <x v="0"/>
    <m/>
    <n v="6837"/>
    <x v="0"/>
    <x v="0"/>
  </r>
  <r>
    <n v="21"/>
    <s v="TUD - COLUMBIA WATER SYSTEM"/>
    <x v="4"/>
    <n v="1846"/>
    <x v="0"/>
    <s v="CA5510013"/>
    <m/>
    <s v="Projects: 1) Pump, install additional infrastructure, 2) Expand capacity, 3) Intertie"/>
    <m/>
    <x v="0"/>
    <m/>
    <n v="4357"/>
    <x v="0"/>
    <x v="0"/>
  </r>
  <r>
    <n v="22"/>
    <s v="TWAIN HARTE COMMUNITY SERVICES DISTRICT"/>
    <x v="4"/>
    <n v="1572"/>
    <x v="0"/>
    <s v="CA5510005"/>
    <m/>
    <s v="Projects: 1) Construct new well"/>
    <m/>
    <x v="0"/>
    <m/>
    <n v="2226"/>
    <x v="1"/>
    <x v="0"/>
  </r>
  <r>
    <n v="23"/>
    <s v="WILLITS, CITY OF"/>
    <x v="6"/>
    <n v="2356"/>
    <x v="0"/>
    <s v="CA2310004"/>
    <m/>
    <s v="Projects: 1) Well repair, water treatment system"/>
    <m/>
    <x v="0"/>
    <m/>
    <n v="7404"/>
    <x v="0"/>
    <x v="0"/>
  </r>
  <r>
    <n v="24"/>
    <s v="CACHUMA LAKE COUNTY PARK"/>
    <x v="1"/>
    <n v="8"/>
    <x v="1"/>
    <s v="CA4200911"/>
    <m/>
    <s v="Survey Response: Probably unable to supply water"/>
    <m/>
    <x v="0"/>
    <m/>
    <n v="1000"/>
    <x v="2"/>
    <x v="1"/>
  </r>
  <r>
    <n v="25"/>
    <s v="ED'S CORNER(WATER ONLY)"/>
    <x v="5"/>
    <n v="1"/>
    <x v="1"/>
    <s v="CA2000811"/>
    <m/>
    <s v="Survey Response: Clearly unable to supply water"/>
    <m/>
    <x v="0"/>
    <m/>
    <n v="35"/>
    <x v="2"/>
    <x v="1"/>
  </r>
  <r>
    <n v="26"/>
    <s v="HILL HOUSE L.L.C."/>
    <x v="6"/>
    <n v="1"/>
    <x v="1"/>
    <s v="CA2300746"/>
    <m/>
    <s v="Survey Response: Probably unable to supply water"/>
    <m/>
    <x v="0"/>
    <m/>
    <n v="27"/>
    <x v="2"/>
    <x v="1"/>
  </r>
  <r>
    <n v="27"/>
    <s v="INN AT SCHOOLHOUSE CREEK"/>
    <x v="6"/>
    <n v="21"/>
    <x v="1"/>
    <s v="CA2300625"/>
    <m/>
    <s v="Survey Response: Probably unable to supply water"/>
    <m/>
    <x v="0"/>
    <m/>
    <n v="76"/>
    <x v="2"/>
    <x v="1"/>
  </r>
  <r>
    <n v="28"/>
    <s v="SANTA BARBARA PISTACHIO CO"/>
    <x v="1"/>
    <n v="3"/>
    <x v="1"/>
    <s v="CA4200925"/>
    <m/>
    <s v="Survey Response: Probably unable to supply water"/>
    <m/>
    <x v="0"/>
    <m/>
    <n v="25"/>
    <x v="2"/>
    <x v="1"/>
  </r>
  <r>
    <n v="29"/>
    <s v="SNOWFLOWER"/>
    <x v="11"/>
    <n v="5"/>
    <x v="1"/>
    <s v="CA3103288"/>
    <m/>
    <s v="Survey Response: Probably unable to supply water"/>
    <m/>
    <x v="0"/>
    <m/>
    <n v="500"/>
    <x v="2"/>
    <x v="1"/>
  </r>
  <r>
    <n v="30"/>
    <s v="CENTRAL HIGH SCHOOL WEST"/>
    <x v="12"/>
    <n v="10"/>
    <x v="0"/>
    <s v="CA1000217"/>
    <m/>
    <s v="Projects: 1) Bottled water"/>
    <m/>
    <x v="0"/>
    <m/>
    <n v="1127"/>
    <x v="1"/>
    <x v="2"/>
  </r>
  <r>
    <n v="31"/>
    <s v="DAIRYLAND SCHOOL"/>
    <x v="5"/>
    <n v="1"/>
    <x v="0"/>
    <s v="CA2000597"/>
    <m/>
    <s v="Projects: 1) Construct new well, well repair, 2) Pump, bottled water"/>
    <m/>
    <x v="0"/>
    <m/>
    <n v="250"/>
    <x v="2"/>
    <x v="2"/>
  </r>
  <r>
    <n v="32"/>
    <s v="DIXIELAND ELEMENTARY SCHOOL"/>
    <x v="5"/>
    <n v="1"/>
    <x v="0"/>
    <s v="CA2000760"/>
    <m/>
    <s v="Projects: 1) Bottled water, well repair"/>
    <m/>
    <x v="0"/>
    <m/>
    <n v="350"/>
    <x v="2"/>
    <x v="2"/>
  </r>
  <r>
    <n v="33"/>
    <s v="FEATHER FALLS SCHOOL"/>
    <x v="13"/>
    <n v="1"/>
    <x v="0"/>
    <s v="CA0400107"/>
    <m/>
    <s v="Projects: 1) Tank, water hauling"/>
    <m/>
    <x v="0"/>
    <m/>
    <n v="50"/>
    <x v="2"/>
    <x v="2"/>
  </r>
  <r>
    <n v="34"/>
    <s v="GREEN REAL ESTATE ENTERPRISES LLC"/>
    <x v="6"/>
    <n v="5"/>
    <x v="1"/>
    <s v="CA2300804"/>
    <m/>
    <s v="Survey Response: Probably unable to supply water"/>
    <m/>
    <x v="0"/>
    <m/>
    <n v="100"/>
    <x v="2"/>
    <x v="2"/>
  </r>
  <r>
    <n v="35"/>
    <s v="I-5 AND HWY 198 REST AREA"/>
    <x v="12"/>
    <n v="17"/>
    <x v="1"/>
    <s v="CA1000178"/>
    <m/>
    <s v="Survey Response: Probably unable to supply water"/>
    <m/>
    <x v="0"/>
    <m/>
    <n v="225"/>
    <x v="2"/>
    <x v="2"/>
  </r>
  <r>
    <n v="36"/>
    <s v="LAKESIDE SCHOOL"/>
    <x v="14"/>
    <n v="1"/>
    <x v="0"/>
    <s v="CA1502154"/>
    <m/>
    <s v="Projects: 1) Bottled water"/>
    <m/>
    <x v="0"/>
    <m/>
    <n v="800"/>
    <x v="2"/>
    <x v="2"/>
  </r>
  <r>
    <n v="37"/>
    <s v="LINNS VALLEY SCHOOL"/>
    <x v="14"/>
    <n v="4"/>
    <x v="0"/>
    <s v="CA1502163"/>
    <m/>
    <s v="Projects: 1) Bottled water, 2) Consolidation, 3) Water treatment system, 4) Bottled water"/>
    <m/>
    <x v="0"/>
    <m/>
    <n v="106"/>
    <x v="2"/>
    <x v="2"/>
  </r>
  <r>
    <n v="38"/>
    <s v="LODI USD-DAVIS SCHOOL"/>
    <x v="15"/>
    <n v="1"/>
    <x v="0"/>
    <s v="CA3901085"/>
    <m/>
    <s v="Projects: 1) Water treatment system"/>
    <m/>
    <x v="0"/>
    <m/>
    <n v="630"/>
    <x v="2"/>
    <x v="2"/>
  </r>
  <r>
    <n v="39"/>
    <s v="MENDOCINO HOTEL"/>
    <x v="6"/>
    <n v="6"/>
    <x v="1"/>
    <s v="CA2300628"/>
    <m/>
    <s v="Survey Response: Probably unable to supply water"/>
    <m/>
    <x v="0"/>
    <m/>
    <n v="50"/>
    <x v="2"/>
    <x v="2"/>
  </r>
  <r>
    <n v="40"/>
    <s v="OAK RUN ELEMENTARY SCHOOL"/>
    <x v="16"/>
    <n v="1"/>
    <x v="0"/>
    <s v="CA4500190"/>
    <m/>
    <s v="Projects: 1) Bottled water"/>
    <m/>
    <x v="0"/>
    <m/>
    <n v="120"/>
    <x v="2"/>
    <x v="2"/>
  </r>
  <r>
    <n v="41"/>
    <s v="PLAINSBURG ELEMENTARY SCHOOL"/>
    <x v="7"/>
    <n v="5"/>
    <x v="0"/>
    <s v="CA2400065"/>
    <m/>
    <s v="Projects: 1) Construct new well, 2) Construct new well"/>
    <m/>
    <x v="0"/>
    <m/>
    <n v="150"/>
    <x v="2"/>
    <x v="2"/>
  </r>
  <r>
    <n v="42"/>
    <s v="POTTER VALLEY SCHOOL DISTRICT"/>
    <x v="6"/>
    <n v="18"/>
    <x v="0"/>
    <s v="CA2300755"/>
    <m/>
    <s v="Projects: 1) Bottled water"/>
    <m/>
    <x v="0"/>
    <m/>
    <n v="295"/>
    <x v="2"/>
    <x v="2"/>
  </r>
  <r>
    <n v="43"/>
    <s v="SIERRA VIEW SCHOOL"/>
    <x v="5"/>
    <n v="5"/>
    <x v="0"/>
    <s v="CA2000846"/>
    <m/>
    <s v="Projects: 1) Construct new well, water hauling, 2) Tank, water hauling"/>
    <m/>
    <x v="0"/>
    <m/>
    <n v="250"/>
    <x v="2"/>
    <x v="2"/>
  </r>
  <r>
    <n v="44"/>
    <s v="WARNER UNIFIED SCHOOL DISTRICT"/>
    <x v="17"/>
    <n v="15"/>
    <x v="0"/>
    <s v="CA3701010"/>
    <m/>
    <s v="Projects: 1) Bottled water"/>
    <m/>
    <x v="0"/>
    <m/>
    <n v="250"/>
    <x v="2"/>
    <x v="2"/>
  </r>
  <r>
    <n v="45"/>
    <s v="YOSEMITE HIGH SCHOOL"/>
    <x v="5"/>
    <n v="1"/>
    <x v="0"/>
    <s v="CA2000567"/>
    <m/>
    <s v="Projects: 1) Bottled water"/>
    <m/>
    <x v="0"/>
    <m/>
    <n v="796"/>
    <x v="2"/>
    <x v="2"/>
  </r>
  <r>
    <n v="46"/>
    <s v="ADKINS RENTALS"/>
    <x v="12"/>
    <n v="17"/>
    <x v="0"/>
    <s v="CA1000410"/>
    <m/>
    <s v="Projects: 1) Tank, water hauling"/>
    <m/>
    <x v="0"/>
    <m/>
    <n v="40"/>
    <x v="2"/>
    <x v="0"/>
  </r>
  <r>
    <n v="47"/>
    <s v="ALDERCROFT HEIGHTS COUNTY WATER DISTRICT"/>
    <x v="18"/>
    <n v="116"/>
    <x v="0"/>
    <s v="CA4300516"/>
    <m/>
    <s v="Projects: 1) Construct new well"/>
    <m/>
    <x v="0"/>
    <m/>
    <n v="338"/>
    <x v="2"/>
    <x v="0"/>
  </r>
  <r>
    <n v="48"/>
    <s v="ALI MUTUAL WATER CO"/>
    <x v="3"/>
    <n v="13"/>
    <x v="0"/>
    <s v="CA5403144"/>
    <m/>
    <s v="Projects: 1) Bottled water, install additional infrastructure, 2) Construct new well, tank, pump"/>
    <m/>
    <x v="0"/>
    <m/>
    <n v="25"/>
    <x v="2"/>
    <x v="0"/>
  </r>
  <r>
    <n v="49"/>
    <s v="ANTELOPE-HOMEWOOD MHP"/>
    <x v="19"/>
    <n v="44"/>
    <x v="0"/>
    <s v="CA5200546"/>
    <m/>
    <s v="Projects: 1) Intertie"/>
    <m/>
    <x v="0"/>
    <m/>
    <n v="70"/>
    <x v="2"/>
    <x v="0"/>
  </r>
  <r>
    <n v="50"/>
    <s v="ARROYO CENTER WC"/>
    <x v="20"/>
    <n v="65"/>
    <x v="0"/>
    <s v="CA2701658"/>
    <m/>
    <s v="Projects: 1) Water hauling"/>
    <m/>
    <x v="0"/>
    <m/>
    <n v="130"/>
    <x v="2"/>
    <x v="0"/>
  </r>
  <r>
    <n v="51"/>
    <s v="BAYCLIFF WATER"/>
    <x v="8"/>
    <n v="55"/>
    <x v="1"/>
    <s v="CA1700606"/>
    <m/>
    <s v="Survey Response: Probably unable to supply water"/>
    <m/>
    <x v="0"/>
    <m/>
    <n v="110"/>
    <x v="2"/>
    <x v="0"/>
  </r>
  <r>
    <n v="52"/>
    <s v="BERRYESSA ESTATES (LBRID)"/>
    <x v="21"/>
    <n v="162"/>
    <x v="0"/>
    <s v="CA2800526"/>
    <m/>
    <s v="Projects: 1) Construct new well"/>
    <m/>
    <x v="0"/>
    <m/>
    <n v="454"/>
    <x v="2"/>
    <x v="0"/>
  </r>
  <r>
    <n v="53"/>
    <s v="BIG BEND MOBILEHOME PARK"/>
    <x v="13"/>
    <n v="35"/>
    <x v="0"/>
    <s v="CA0400028"/>
    <m/>
    <s v="Projects: 1) Water hauling, construct new well"/>
    <m/>
    <x v="0"/>
    <m/>
    <n v="85"/>
    <x v="2"/>
    <x v="0"/>
  </r>
  <r>
    <n v="54"/>
    <s v="CASITAS MUTUAL WATER COMPANY"/>
    <x v="9"/>
    <n v="86"/>
    <x v="1"/>
    <s v="CA5601104"/>
    <m/>
    <s v="Survey Response: Clearly unable to supply water"/>
    <m/>
    <x v="0"/>
    <m/>
    <n v="229"/>
    <x v="2"/>
    <x v="0"/>
  </r>
  <r>
    <n v="55"/>
    <s v="CASPAR SOUTH SERVICE COMPANY"/>
    <x v="6"/>
    <n v="91"/>
    <x v="0"/>
    <s v="CA2300610"/>
    <m/>
    <s v="Projects: 1) Well repair"/>
    <m/>
    <x v="0"/>
    <m/>
    <n v="188"/>
    <x v="2"/>
    <x v="0"/>
  </r>
  <r>
    <n v="56"/>
    <s v="CHEMEKETA PARK MUTUAL WATER COMPANY"/>
    <x v="18"/>
    <n v="153"/>
    <x v="0"/>
    <s v="CA4300517"/>
    <m/>
    <s v="Projects: 1) Construct new well, intertie, water hauling"/>
    <m/>
    <x v="0"/>
    <m/>
    <n v="340"/>
    <x v="2"/>
    <x v="0"/>
  </r>
  <r>
    <n v="57"/>
    <s v="CITY OF LOYALTON"/>
    <x v="22"/>
    <n v="362"/>
    <x v="1"/>
    <s v="CA4610001"/>
    <m/>
    <s v="Survey Response: Probably unable to supply water"/>
    <m/>
    <x v="0"/>
    <m/>
    <n v="856"/>
    <x v="2"/>
    <x v="0"/>
  </r>
  <r>
    <n v="58"/>
    <s v="CITY OF MONTAGUE"/>
    <x v="23"/>
    <n v="504"/>
    <x v="0"/>
    <s v="CA4710007"/>
    <m/>
    <s v="Projects: 1) Install additional infrastructure"/>
    <m/>
    <x v="0"/>
    <m/>
    <n v="1495"/>
    <x v="1"/>
    <x v="0"/>
  </r>
  <r>
    <n v="59"/>
    <s v="CLEARWATER MUTUAL WATER COMPANY"/>
    <x v="8"/>
    <n v="94"/>
    <x v="0"/>
    <s v="CA1700546"/>
    <m/>
    <s v="Projects: 1) Expand capacity"/>
    <m/>
    <x v="0"/>
    <m/>
    <n v="249"/>
    <x v="2"/>
    <x v="0"/>
  </r>
  <r>
    <n v="60"/>
    <s v="CLOVERDALE MUTUAL WATER CO."/>
    <x v="9"/>
    <n v="136"/>
    <x v="0"/>
    <s v="CA5610068"/>
    <m/>
    <s v="Projects: 1) Well repair"/>
    <m/>
    <x v="0"/>
    <m/>
    <n v="450"/>
    <x v="2"/>
    <x v="0"/>
  </r>
  <r>
    <n v="61"/>
    <s v="COBB AREA COUNTY WATER DISTRICT"/>
    <x v="8"/>
    <n v="425"/>
    <x v="0"/>
    <s v="CA1710012"/>
    <m/>
    <s v="Projects: 1) Tank, water hauling"/>
    <m/>
    <x v="0"/>
    <m/>
    <n v="1403"/>
    <x v="1"/>
    <x v="0"/>
  </r>
  <r>
    <n v="62"/>
    <s v="COLUSA CO. SERVICE AREA #1-CENTURY RANCH"/>
    <x v="24"/>
    <n v="88"/>
    <x v="1"/>
    <s v="CA0600012"/>
    <m/>
    <s v="Survey Response: Probably unable to supply water"/>
    <s v="Y - SWRCB 2015 and 2016"/>
    <x v="0"/>
    <m/>
    <n v="120"/>
    <x v="2"/>
    <x v="0"/>
  </r>
  <r>
    <n v="63"/>
    <s v="COLUSA CO. SERVICE AREA #1-CENTURY RANCH"/>
    <x v="24"/>
    <n v="88"/>
    <x v="0"/>
    <s v="CA0600012"/>
    <m/>
    <s v="Projects: 1) Water hauling"/>
    <s v="Y - SWRCB 2015 and 2016"/>
    <x v="1"/>
    <m/>
    <n v="120"/>
    <x v="2"/>
    <x v="0"/>
  </r>
  <r>
    <n v="64"/>
    <s v="COLUSA CO. SERVICE AREA #2-STONYFORD"/>
    <x v="24"/>
    <n v="66"/>
    <x v="0"/>
    <s v="CA0600005"/>
    <m/>
    <s v="Projects: 1) Water hauling"/>
    <m/>
    <x v="0"/>
    <m/>
    <n v="200"/>
    <x v="2"/>
    <x v="0"/>
  </r>
  <r>
    <n v="65"/>
    <s v="CRESCENT BAY IMPROVEMENT COMPANY"/>
    <x v="8"/>
    <n v="24"/>
    <x v="0"/>
    <s v="CA1700519"/>
    <m/>
    <s v="Projects: 1) Intertie, expand capacity"/>
    <m/>
    <x v="0"/>
    <m/>
    <n v="55"/>
    <x v="2"/>
    <x v="0"/>
  </r>
  <r>
    <n v="66"/>
    <s v="CYPRESS CANYON WATER SYSTEM"/>
    <x v="14"/>
    <n v="34"/>
    <x v="0"/>
    <s v="CA1502449"/>
    <m/>
    <s v="Projects: 1) Water hauling"/>
    <m/>
    <x v="0"/>
    <m/>
    <n v="50"/>
    <x v="2"/>
    <x v="0"/>
  </r>
  <r>
    <n v="67"/>
    <s v="EAGLE'S NEST RESORT"/>
    <x v="3"/>
    <n v="78"/>
    <x v="0"/>
    <s v="CA5400602"/>
    <m/>
    <s v="Projects: 1) Bottled water"/>
    <m/>
    <x v="0"/>
    <m/>
    <n v="50"/>
    <x v="2"/>
    <x v="0"/>
  </r>
  <r>
    <n v="68"/>
    <s v="ELK CREEK COMMUNITY S.D."/>
    <x v="25"/>
    <n v="90"/>
    <x v="0"/>
    <s v="CA1100616"/>
    <m/>
    <s v="Projects: 1) Water treatment system"/>
    <m/>
    <x v="0"/>
    <m/>
    <n v="300"/>
    <x v="2"/>
    <x v="0"/>
  </r>
  <r>
    <n v="69"/>
    <s v="FCSA #30/EL PORVENIR"/>
    <x v="12"/>
    <n v="51"/>
    <x v="0"/>
    <s v="CA1000019"/>
    <m/>
    <s v="Projects: 1) Bottled water"/>
    <m/>
    <x v="0"/>
    <m/>
    <n v="130"/>
    <x v="2"/>
    <x v="0"/>
  </r>
  <r>
    <n v="70"/>
    <s v="FCSA #32/CANTUA CREEK"/>
    <x v="12"/>
    <n v="77"/>
    <x v="0"/>
    <s v="CA1000359"/>
    <m/>
    <s v="Projects: 1) Bottled water, 2) Offset increased costs"/>
    <m/>
    <x v="0"/>
    <m/>
    <n v="250"/>
    <x v="2"/>
    <x v="0"/>
  </r>
  <r>
    <n v="71"/>
    <s v="FCWWD #40/SHAVER SPRINGS"/>
    <x v="12"/>
    <n v="69"/>
    <x v="0"/>
    <s v="CA1000042"/>
    <m/>
    <s v="Projects: 1) Water hauling, well repair"/>
    <m/>
    <x v="0"/>
    <m/>
    <n v="69"/>
    <x v="2"/>
    <x v="0"/>
  </r>
  <r>
    <n v="72"/>
    <s v="FOUNTAIN TRAILER PARK WATER"/>
    <x v="14"/>
    <n v="32"/>
    <x v="0"/>
    <s v="CA1500461"/>
    <m/>
    <s v="Projects: 1) Bottled water"/>
    <m/>
    <x v="0"/>
    <m/>
    <n v="68"/>
    <x v="2"/>
    <x v="0"/>
  </r>
  <r>
    <n v="73"/>
    <s v="FREEPORT MARINA"/>
    <x v="26"/>
    <n v="31"/>
    <x v="1"/>
    <s v="CA3400125"/>
    <m/>
    <s v="Survey Response: Clearly unable to supply water"/>
    <m/>
    <x v="0"/>
    <m/>
    <n v="42"/>
    <x v="2"/>
    <x v="0"/>
  </r>
  <r>
    <n v="74"/>
    <s v="GLEN IVY HOT SPRINGS"/>
    <x v="27"/>
    <n v="58"/>
    <x v="1"/>
    <s v="CA3301294"/>
    <m/>
    <s v="Survey Response: Probably unable to supply water"/>
    <m/>
    <x v="0"/>
    <m/>
    <n v="950"/>
    <x v="2"/>
    <x v="0"/>
  </r>
  <r>
    <n v="75"/>
    <s v="GUATAY MUTUAL BENEFIT CORPORATION"/>
    <x v="17"/>
    <n v="32"/>
    <x v="0"/>
    <s v="CA3700897"/>
    <m/>
    <s v="Projects: 1) Well repair, 2) Water hauling"/>
    <m/>
    <x v="0"/>
    <m/>
    <n v="100"/>
    <x v="2"/>
    <x v="0"/>
  </r>
  <r>
    <n v="76"/>
    <s v="HARDWICK WATER GROUP"/>
    <x v="2"/>
    <n v="16"/>
    <x v="0"/>
    <s v="CA1600507"/>
    <m/>
    <s v="Projects: 1) Construct new well, tank, 2) Bottled water"/>
    <m/>
    <x v="0"/>
    <m/>
    <n v="40"/>
    <x v="2"/>
    <x v="0"/>
  </r>
  <r>
    <n v="77"/>
    <s v="HILLVIEW WATER CO-GOLDSIDE-HIL"/>
    <x v="5"/>
    <n v="316"/>
    <x v="0"/>
    <s v="CA2010014"/>
    <m/>
    <s v="Projects: 1) Intertie"/>
    <m/>
    <x v="0"/>
    <m/>
    <n v="1043"/>
    <x v="1"/>
    <x v="0"/>
  </r>
  <r>
    <n v="78"/>
    <s v="HILLVIEW WATER CO-RAYMOND"/>
    <x v="5"/>
    <n v="89"/>
    <x v="0"/>
    <s v="CA2010012"/>
    <m/>
    <s v="Projects: 1) Construct new well, 2) Intertie"/>
    <m/>
    <x v="0"/>
    <m/>
    <n v="294"/>
    <x v="2"/>
    <x v="0"/>
  </r>
  <r>
    <n v="79"/>
    <s v="HUCKLEBERRY MUTUAL WATER COMPANY"/>
    <x v="28"/>
    <n v="29"/>
    <x v="1"/>
    <s v="CA4900634"/>
    <m/>
    <s v="Survey Response: Probably unable to supply water"/>
    <s v="Y - SWRCB 2015 and 2016"/>
    <x v="0"/>
    <m/>
    <n v="45"/>
    <x v="2"/>
    <x v="0"/>
  </r>
  <r>
    <n v="80"/>
    <s v="HUCKLEBERRY MUTUAL WATER COMPANY"/>
    <x v="28"/>
    <n v="29"/>
    <x v="0"/>
    <s v="CA4900634"/>
    <m/>
    <s v="Projects: 1) Water hauling"/>
    <s v="Y - SWRCB 2015 and 2016"/>
    <x v="1"/>
    <m/>
    <n v="45"/>
    <x v="2"/>
    <x v="0"/>
  </r>
  <r>
    <n v="81"/>
    <s v="KETTLEMAN CITY CSD"/>
    <x v="2"/>
    <n v="354"/>
    <x v="0"/>
    <s v="CA1610009"/>
    <m/>
    <s v="Projects: 1) Bottled water"/>
    <m/>
    <x v="0"/>
    <m/>
    <n v="1450"/>
    <x v="1"/>
    <x v="0"/>
  </r>
  <r>
    <n v="82"/>
    <s v="LAKE CANYON MUTUAL WATER COMPANY"/>
    <x v="18"/>
    <n v="60"/>
    <x v="0"/>
    <s v="CA4300522"/>
    <m/>
    <s v="Projects: 1) Water hauling"/>
    <m/>
    <x v="0"/>
    <m/>
    <n v="125"/>
    <x v="2"/>
    <x v="0"/>
  </r>
  <r>
    <n v="83"/>
    <s v="LAKE COUNTY CSA 16 - PARADISE VALLEY"/>
    <x v="8"/>
    <n v="72"/>
    <x v="1"/>
    <s v="CA1700516"/>
    <m/>
    <s v="Survey Response: Probably unable to supply water"/>
    <m/>
    <x v="0"/>
    <m/>
    <n v="133"/>
    <x v="2"/>
    <x v="0"/>
  </r>
  <r>
    <n v="84"/>
    <s v="LAKE COUNTY CSA 22 - MT. HANNAH"/>
    <x v="8"/>
    <n v="36"/>
    <x v="0"/>
    <s v="CA1700563"/>
    <m/>
    <s v="Projects: 1) Water hauling, construct new well"/>
    <m/>
    <x v="0"/>
    <m/>
    <n v="100"/>
    <x v="2"/>
    <x v="0"/>
  </r>
  <r>
    <n v="85"/>
    <s v="LAKE OF THE WOODS MWC"/>
    <x v="14"/>
    <n v="378"/>
    <x v="1"/>
    <s v="CA1510023"/>
    <m/>
    <s v="Survey Response: Clearly unable to supply water"/>
    <s v="Y - SWRCB 2015 and 2016"/>
    <x v="0"/>
    <m/>
    <n v="945"/>
    <x v="2"/>
    <x v="0"/>
  </r>
  <r>
    <n v="86"/>
    <s v="LAKE OF THE WOODS MWC"/>
    <x v="14"/>
    <n v="378"/>
    <x v="0"/>
    <s v="CA1510023"/>
    <m/>
    <s v="Projects: 1) Construct new well"/>
    <s v="Y - SWRCB 2015 and 2016"/>
    <x v="1"/>
    <m/>
    <n v="945"/>
    <x v="2"/>
    <x v="0"/>
  </r>
  <r>
    <n v="87"/>
    <s v="LE GRAND COMM SERVICES DIST"/>
    <x v="7"/>
    <n v="455"/>
    <x v="0"/>
    <s v="CA2410011"/>
    <m/>
    <s v="Projects: 1) Water hauling, well repair"/>
    <m/>
    <x v="0"/>
    <m/>
    <n v="1700"/>
    <x v="1"/>
    <x v="0"/>
  </r>
  <r>
    <n v="88"/>
    <s v="LEWISTON PARK MWC"/>
    <x v="29"/>
    <n v="162"/>
    <x v="0"/>
    <s v="CA5301003"/>
    <m/>
    <s v="Projects: 1) Well repair"/>
    <m/>
    <x v="0"/>
    <m/>
    <n v="450"/>
    <x v="2"/>
    <x v="0"/>
  </r>
  <r>
    <n v="89"/>
    <s v="LOMPICO COUNTY WATER DISTRICT"/>
    <x v="30"/>
    <n v="500"/>
    <x v="0"/>
    <s v="CA4410015"/>
    <m/>
    <s v="Projects: 1) Well repair, intertie"/>
    <m/>
    <x v="0"/>
    <m/>
    <n v="1300"/>
    <x v="1"/>
    <x v="0"/>
  </r>
  <r>
    <n v="90"/>
    <s v="LONDON COMMUNITY SERV DIST"/>
    <x v="3"/>
    <n v="439"/>
    <x v="0"/>
    <s v="CA5410017"/>
    <m/>
    <s v="Projects: 1) Construct new well"/>
    <m/>
    <x v="0"/>
    <m/>
    <n v="2138"/>
    <x v="1"/>
    <x v="0"/>
  </r>
  <r>
    <n v="91"/>
    <s v="LOS ANGELES RESIDENTIAL COMMUNITY FOUNDA"/>
    <x v="10"/>
    <n v="22"/>
    <x v="0"/>
    <s v="CA1900062"/>
    <m/>
    <s v="Projects: 1) Water hauling"/>
    <m/>
    <x v="0"/>
    <m/>
    <n v="254"/>
    <x v="2"/>
    <x v="0"/>
  </r>
  <r>
    <n v="92"/>
    <s v="LOS MADRONES MWC"/>
    <x v="31"/>
    <n v="14"/>
    <x v="0"/>
    <s v="CA3500578"/>
    <m/>
    <s v="Projects: 1) Tank, construct new well"/>
    <m/>
    <x v="0"/>
    <m/>
    <n v="36"/>
    <x v="2"/>
    <x v="0"/>
  </r>
  <r>
    <n v="93"/>
    <s v="MADERA CMD NO 19 PARKWOOD"/>
    <x v="5"/>
    <n v="496"/>
    <x v="0"/>
    <s v="CA2010004"/>
    <m/>
    <s v="Projects: 1) Intertie, well repair"/>
    <m/>
    <x v="0"/>
    <m/>
    <n v="1637"/>
    <x v="1"/>
    <x v="0"/>
  </r>
  <r>
    <n v="94"/>
    <s v="MADERA CO SA #1-INDIAN LAKES"/>
    <x v="5"/>
    <n v="473"/>
    <x v="0"/>
    <s v="CA2010011"/>
    <m/>
    <s v="Projects: 1) Water hauling, well repair"/>
    <m/>
    <x v="0"/>
    <m/>
    <n v="1562"/>
    <x v="1"/>
    <x v="0"/>
  </r>
  <r>
    <n v="95"/>
    <s v="MADERA CO SA NO 19-ROLLING HILLS"/>
    <x v="5"/>
    <n v="335"/>
    <x v="0"/>
    <s v="CA2010009"/>
    <m/>
    <s v="Projects: 1) Bottle water, water hauling, 2) Well repair, pump"/>
    <m/>
    <x v="0"/>
    <m/>
    <n v="1105"/>
    <x v="1"/>
    <x v="0"/>
  </r>
  <r>
    <n v="96"/>
    <s v="MAMMOTH POOL MOBILE HOME PARK"/>
    <x v="5"/>
    <n v="32"/>
    <x v="0"/>
    <s v="CA2000589"/>
    <m/>
    <s v="Projects: 1) Water hauling, expand capacity, well repair"/>
    <m/>
    <x v="0"/>
    <m/>
    <n v="60"/>
    <x v="2"/>
    <x v="0"/>
  </r>
  <r>
    <n v="97"/>
    <s v="MARKLEEVILLE WATER CO."/>
    <x v="32"/>
    <n v="167"/>
    <x v="1"/>
    <s v="CA0202504"/>
    <m/>
    <s v="Survey Response: Probably unable to supply water"/>
    <m/>
    <x v="0"/>
    <m/>
    <n v="25"/>
    <x v="2"/>
    <x v="0"/>
  </r>
  <r>
    <n v="98"/>
    <s v="MCARTHUR MOBILEHOME PARK"/>
    <x v="16"/>
    <n v="41"/>
    <x v="0"/>
    <s v="CA4500084"/>
    <m/>
    <s v="Projects: 1) Bottled water"/>
    <m/>
    <x v="0"/>
    <m/>
    <n v="99"/>
    <x v="2"/>
    <x v="0"/>
  </r>
  <r>
    <n v="99"/>
    <s v="MCCLURE BOAT CLUB, INC."/>
    <x v="33"/>
    <n v="67"/>
    <x v="0"/>
    <s v="CA2210905"/>
    <m/>
    <s v="Projects: 1) Expand capacity, tank"/>
    <m/>
    <x v="0"/>
    <m/>
    <n v="286"/>
    <x v="2"/>
    <x v="0"/>
  </r>
  <r>
    <n v="100"/>
    <s v="MD#06 LAKE SHORE PARK"/>
    <x v="5"/>
    <n v="46"/>
    <x v="0"/>
    <s v="CA2000550"/>
    <m/>
    <s v="Projects: 1) Bottled water"/>
    <m/>
    <x v="0"/>
    <m/>
    <n v="130"/>
    <x v="2"/>
    <x v="0"/>
  </r>
  <r>
    <n v="101"/>
    <s v="MD#07 MARINA VIEW HEIGHTS"/>
    <x v="5"/>
    <n v="83"/>
    <x v="0"/>
    <s v="CA2000551"/>
    <m/>
    <s v="Projects: 1) Bottled water"/>
    <m/>
    <x v="0"/>
    <m/>
    <n v="200"/>
    <x v="2"/>
    <x v="0"/>
  </r>
  <r>
    <n v="102"/>
    <s v="MD#08 NORTH FORK WATER SYSTEM"/>
    <x v="5"/>
    <n v="67"/>
    <x v="0"/>
    <s v="CA2000561"/>
    <m/>
    <s v="Projects: 1) Bottled water"/>
    <m/>
    <x v="0"/>
    <m/>
    <n v="264"/>
    <x v="2"/>
    <x v="0"/>
  </r>
  <r>
    <n v="103"/>
    <s v="MD#24 TEAFORD MEADOW LAKES"/>
    <x v="5"/>
    <n v="66"/>
    <x v="0"/>
    <s v="CA2000552"/>
    <m/>
    <s v="Projects: 1) Bottled water"/>
    <m/>
    <x v="0"/>
    <m/>
    <n v="150"/>
    <x v="2"/>
    <x v="0"/>
  </r>
  <r>
    <n v="104"/>
    <s v="MD#33 FAIRMEAD"/>
    <x v="5"/>
    <n v="162"/>
    <x v="0"/>
    <s v="CA2000554"/>
    <m/>
    <s v="Projects: 1) Well repair"/>
    <m/>
    <x v="0"/>
    <m/>
    <n v="568"/>
    <x v="2"/>
    <x v="0"/>
  </r>
  <r>
    <n v="105"/>
    <s v="MD#42 STILL MEADOW"/>
    <x v="5"/>
    <n v="34"/>
    <x v="0"/>
    <s v="CA2000737"/>
    <m/>
    <s v="Projects: 1) Bottled water"/>
    <m/>
    <x v="0"/>
    <m/>
    <n v="100"/>
    <x v="2"/>
    <x v="0"/>
  </r>
  <r>
    <n v="106"/>
    <s v="MD#43 MIAMI CREEK KNOLLS"/>
    <x v="5"/>
    <n v="26"/>
    <x v="0"/>
    <s v="CA2000557"/>
    <m/>
    <s v="Projects: 1) Water hauling, well repair"/>
    <m/>
    <x v="0"/>
    <m/>
    <n v="100"/>
    <x v="2"/>
    <x v="0"/>
  </r>
  <r>
    <n v="107"/>
    <s v="MD#60 DILLON ESTATES"/>
    <x v="5"/>
    <n v="38"/>
    <x v="0"/>
    <s v="CA2000849"/>
    <m/>
    <s v="Projects: 1) Intertie, well repair, 2) Water hauling"/>
    <m/>
    <x v="0"/>
    <m/>
    <n v="150"/>
    <x v="2"/>
    <x v="0"/>
  </r>
  <r>
    <n v="108"/>
    <s v="MD#85 VALETA"/>
    <x v="5"/>
    <n v="20"/>
    <x v="0"/>
    <s v="CA2000511"/>
    <m/>
    <s v="Projects: 1) Water hauling, pump"/>
    <m/>
    <x v="0"/>
    <m/>
    <n v="45"/>
    <x v="2"/>
    <x v="0"/>
  </r>
  <r>
    <n v="109"/>
    <s v="MESQUITE MUTUAL WATER CO."/>
    <x v="27"/>
    <n v="18"/>
    <x v="1"/>
    <s v="CA3301937"/>
    <m/>
    <s v="Survey Response: Clearly unable to supply water"/>
    <m/>
    <x v="0"/>
    <m/>
    <n v="25"/>
    <x v="2"/>
    <x v="0"/>
  </r>
  <r>
    <n v="110"/>
    <s v="MONTEREY PARK TRACT CSD"/>
    <x v="34"/>
    <n v="50"/>
    <x v="0"/>
    <s v="CA5000389"/>
    <m/>
    <s v="Projects: 1) Bottled water"/>
    <m/>
    <x v="0"/>
    <m/>
    <n v="186"/>
    <x v="2"/>
    <x v="0"/>
  </r>
  <r>
    <n v="111"/>
    <s v="NACIMIENTO WATER COMPANY"/>
    <x v="0"/>
    <n v="639"/>
    <x v="1"/>
    <s v="CA4010027"/>
    <m/>
    <s v="Survey Response: Probably unable to supply water"/>
    <m/>
    <x v="0"/>
    <m/>
    <n v="290"/>
    <x v="2"/>
    <x v="0"/>
  </r>
  <r>
    <n v="112"/>
    <s v="OAK DELL PARK"/>
    <x v="18"/>
    <n v="53"/>
    <x v="1"/>
    <s v="CA4300603"/>
    <m/>
    <s v="Survey Response: Probably unable to supply water"/>
    <m/>
    <x v="0"/>
    <m/>
    <n v="100"/>
    <x v="2"/>
    <x v="0"/>
  </r>
  <r>
    <n v="113"/>
    <s v="OAK KNOLLS MUTUAL WATER COMPANY"/>
    <x v="14"/>
    <n v="55"/>
    <x v="1"/>
    <s v="CA1500465"/>
    <m/>
    <s v="Survey Response: Probably unable to supply water"/>
    <m/>
    <x v="0"/>
    <m/>
    <n v="135"/>
    <x v="2"/>
    <x v="0"/>
  </r>
  <r>
    <n v="114"/>
    <s v="PASKENTA COMM. SERVICES DIST."/>
    <x v="19"/>
    <n v="67"/>
    <x v="0"/>
    <s v="CA5200534"/>
    <m/>
    <s v="Projects: 1) Water hauling, 2) Water hauling, install additional infrastructure"/>
    <m/>
    <x v="0"/>
    <m/>
    <n v="120"/>
    <x v="2"/>
    <x v="0"/>
  </r>
  <r>
    <n v="115"/>
    <s v="POND MUTUAL WATER COMPANY"/>
    <x v="14"/>
    <n v="16"/>
    <x v="0"/>
    <s v="CA1502620"/>
    <m/>
    <s v="Projects: 1) Water treatment system"/>
    <m/>
    <x v="0"/>
    <m/>
    <n v="48"/>
    <x v="2"/>
    <x v="0"/>
  </r>
  <r>
    <n v="116"/>
    <s v="PONDEROSA CSD"/>
    <x v="3"/>
    <n v="116"/>
    <x v="1"/>
    <s v="CA5400934"/>
    <m/>
    <s v="Survey Response: Probably unable to supply water"/>
    <m/>
    <x v="0"/>
    <m/>
    <n v="200"/>
    <x v="2"/>
    <x v="0"/>
  </r>
  <r>
    <n v="117"/>
    <s v="R.R. LEWIS SMALL WC"/>
    <x v="22"/>
    <n v="123"/>
    <x v="1"/>
    <s v="CA4600017"/>
    <m/>
    <s v="Survey Response: Probably unable to supply water"/>
    <m/>
    <x v="0"/>
    <m/>
    <n v="324"/>
    <x v="2"/>
    <x v="0"/>
  </r>
  <r>
    <n v="118"/>
    <s v="RAMBLING HILLS ESTATES"/>
    <x v="4"/>
    <n v="38"/>
    <x v="1"/>
    <s v="CA5500243"/>
    <m/>
    <s v="Survey Response: Probably unable to supply water"/>
    <m/>
    <x v="0"/>
    <m/>
    <n v="78"/>
    <x v="2"/>
    <x v="0"/>
  </r>
  <r>
    <n v="119"/>
    <s v="RUSH CREEK MUTUAL WATER SYSTEM"/>
    <x v="29"/>
    <n v="37"/>
    <x v="1"/>
    <s v="CA5301017"/>
    <m/>
    <s v="Survey Response: Probably unable to supply water"/>
    <m/>
    <x v="0"/>
    <m/>
    <n v="80"/>
    <x v="2"/>
    <x v="0"/>
  </r>
  <r>
    <n v="120"/>
    <s v="SA#14 CHUK CHANSE SUBDIVISION"/>
    <x v="5"/>
    <n v="31"/>
    <x v="0"/>
    <s v="CA2000724"/>
    <m/>
    <s v="Projects: 1) Construct new well, water hauling, 2) Water hauling, well repair"/>
    <m/>
    <x v="0"/>
    <m/>
    <n v="100"/>
    <x v="2"/>
    <x v="0"/>
  </r>
  <r>
    <n v="121"/>
    <s v="SEVILLE WATER CO"/>
    <x v="3"/>
    <n v="77"/>
    <x v="0"/>
    <s v="CA5400550"/>
    <m/>
    <s v="Projects: 1) Intertie, 2) Tank, pump"/>
    <m/>
    <x v="0"/>
    <m/>
    <n v="400"/>
    <x v="2"/>
    <x v="0"/>
  </r>
  <r>
    <n v="122"/>
    <s v="SIERRA LINDA MUTUAL WATER CO"/>
    <x v="5"/>
    <n v="89"/>
    <x v="1"/>
    <s v="CA2000506"/>
    <m/>
    <s v="Survey Response: Probably unable to supply water"/>
    <m/>
    <x v="0"/>
    <m/>
    <n v="180"/>
    <x v="2"/>
    <x v="0"/>
  </r>
  <r>
    <n v="123"/>
    <s v="SKYLONDA MUTUAL"/>
    <x v="35"/>
    <n v="156"/>
    <x v="1"/>
    <s v="CA4100533"/>
    <m/>
    <s v="Survey Response: Probably unable to supply water"/>
    <s v="Y - SWRCB 2015 and 2016"/>
    <x v="0"/>
    <m/>
    <n v="350"/>
    <x v="2"/>
    <x v="0"/>
  </r>
  <r>
    <n v="124"/>
    <s v="SKYLONDA MUTUAL"/>
    <x v="35"/>
    <n v="156"/>
    <x v="0"/>
    <s v="CA4100533"/>
    <m/>
    <s v="Projects: 1) Intertie"/>
    <s v="Y - SWRCB 2015 and 2016"/>
    <x v="1"/>
    <m/>
    <n v="350"/>
    <x v="2"/>
    <x v="0"/>
  </r>
  <r>
    <n v="125"/>
    <s v="SLEEPY VALLEY WATER COMPANY"/>
    <x v="10"/>
    <n v="62"/>
    <x v="1"/>
    <s v="CA1900903"/>
    <m/>
    <s v="Survey Response: Clearly unable to supply water"/>
    <m/>
    <x v="0"/>
    <m/>
    <n v="100"/>
    <x v="2"/>
    <x v="0"/>
  </r>
  <r>
    <n v="126"/>
    <s v="SONORA WATER COMPANY INC"/>
    <x v="4"/>
    <n v="112"/>
    <x v="1"/>
    <s v="CA5510024"/>
    <m/>
    <s v="Survey Response: Probably unable to supply water"/>
    <m/>
    <x v="0"/>
    <m/>
    <n v="975"/>
    <x v="2"/>
    <x v="0"/>
  </r>
  <r>
    <n v="127"/>
    <s v="SPRINGVILLE PUD"/>
    <x v="3"/>
    <n v="367"/>
    <x v="0"/>
    <s v="CA5410011"/>
    <m/>
    <s v="Projects: 1) Pump"/>
    <m/>
    <x v="0"/>
    <m/>
    <n v="1500"/>
    <x v="1"/>
    <x v="0"/>
  </r>
  <r>
    <n v="128"/>
    <s v="SPV WATER COMPANY"/>
    <x v="10"/>
    <n v="71"/>
    <x v="1"/>
    <s v="CA1907028"/>
    <m/>
    <s v="Survey Response: Probably unable to supply water"/>
    <m/>
    <x v="0"/>
    <m/>
    <n v="211"/>
    <x v="2"/>
    <x v="0"/>
  </r>
  <r>
    <n v="129"/>
    <s v="STRATHMORE PUBLIC UTIL DIST"/>
    <x v="3"/>
    <n v="469"/>
    <x v="1"/>
    <s v="CA5410012"/>
    <m/>
    <s v="Survey Response: Clearly unable to supply water"/>
    <m/>
    <x v="0"/>
    <m/>
    <n v="2150"/>
    <x v="1"/>
    <x v="0"/>
  </r>
  <r>
    <n v="130"/>
    <s v="SUMMIT MUTUAL WATER COMPANY"/>
    <x v="30"/>
    <n v="55"/>
    <x v="0"/>
    <s v="CA4400559"/>
    <m/>
    <s v="Projects: 1) Water hauling, tank"/>
    <m/>
    <x v="0"/>
    <m/>
    <n v="140"/>
    <x v="2"/>
    <x v="0"/>
  </r>
  <r>
    <n v="131"/>
    <s v="SUTTER CO. WWD#1 (ROBBINS)"/>
    <x v="36"/>
    <n v="93"/>
    <x v="0"/>
    <s v="CA5100107"/>
    <m/>
    <s v="Projects: 1) Bottled water"/>
    <m/>
    <x v="0"/>
    <m/>
    <n v="350"/>
    <x v="2"/>
    <x v="0"/>
  </r>
  <r>
    <n v="132"/>
    <s v="THE VILLAGE MOBILE HOME PARK"/>
    <x v="10"/>
    <n v="34"/>
    <x v="0"/>
    <s v="CA1900520"/>
    <m/>
    <s v="Projects: 1) Bottled water"/>
    <m/>
    <x v="0"/>
    <m/>
    <n v="70"/>
    <x v="2"/>
    <x v="0"/>
  </r>
  <r>
    <n v="133"/>
    <s v="TIMBER COVE COUNTY WATER DISTRICT"/>
    <x v="28"/>
    <n v="165"/>
    <x v="0"/>
    <s v="CA4900584"/>
    <m/>
    <s v="Projects: 1) Water hauling"/>
    <m/>
    <x v="0"/>
    <m/>
    <n v="113"/>
    <x v="2"/>
    <x v="0"/>
  </r>
  <r>
    <n v="134"/>
    <s v="TOWN OF FORT JONES"/>
    <x v="23"/>
    <n v="342"/>
    <x v="1"/>
    <s v="CA4710003"/>
    <m/>
    <s v="Survey Response: Clearly unable to supply water"/>
    <m/>
    <x v="0"/>
    <m/>
    <n v="675"/>
    <x v="2"/>
    <x v="0"/>
  </r>
  <r>
    <n v="135"/>
    <s v="TWIN CREEKS PROPERTIES"/>
    <x v="18"/>
    <n v="51"/>
    <x v="1"/>
    <s v="CA4300715"/>
    <m/>
    <s v="Survey Response: Probably unable to supply water"/>
    <m/>
    <x v="0"/>
    <m/>
    <n v="75"/>
    <x v="2"/>
    <x v="0"/>
  </r>
  <r>
    <n v="136"/>
    <s v="TWIN PINES MOBILEHOME PARK"/>
    <x v="14"/>
    <n v="40"/>
    <x v="1"/>
    <s v="CA1500508"/>
    <m/>
    <s v="Survey Response: Probably unable to supply water"/>
    <m/>
    <x v="0"/>
    <m/>
    <n v="92"/>
    <x v="2"/>
    <x v="0"/>
  </r>
  <r>
    <n v="137"/>
    <s v="VALLEY TEEN RANCH"/>
    <x v="5"/>
    <n v="4"/>
    <x v="0"/>
    <s v="CA2000785"/>
    <m/>
    <s v="Projects: 1) Water hauling, well repair, 2) Bottled water, 3) Water hauling, survey/inspection"/>
    <m/>
    <x v="0"/>
    <m/>
    <n v="50"/>
    <x v="2"/>
    <x v="0"/>
  </r>
  <r>
    <n v="138"/>
    <s v="VOLTA COMMUNITY SD"/>
    <x v="7"/>
    <n v="42"/>
    <x v="0"/>
    <s v="CA2400201"/>
    <m/>
    <s v="Projects: 1) Well repair"/>
    <m/>
    <x v="0"/>
    <m/>
    <n v="150"/>
    <x v="2"/>
    <x v="0"/>
  </r>
  <r>
    <n v="139"/>
    <s v="WALLER TRACT WATER DISTRICT"/>
    <x v="27"/>
    <n v="88"/>
    <x v="1"/>
    <s v="CA3301735"/>
    <m/>
    <s v="Survey Response: Clearly unable to supply water"/>
    <m/>
    <x v="0"/>
    <m/>
    <n v="200"/>
    <x v="2"/>
    <x v="0"/>
  </r>
  <r>
    <n v="140"/>
    <s v="WALNUT HILLS MUTUAL WATER CO"/>
    <x v="0"/>
    <n v="26"/>
    <x v="1"/>
    <s v="CA4000670"/>
    <m/>
    <s v="Survey Response: Probably unable to supply water"/>
    <m/>
    <x v="0"/>
    <m/>
    <n v="486"/>
    <x v="2"/>
    <x v="0"/>
  </r>
  <r>
    <n v="141"/>
    <s v="WHISPERING PINES APARTMENTS"/>
    <x v="33"/>
    <n v="26"/>
    <x v="0"/>
    <s v="CA2210921"/>
    <m/>
    <s v="Projects: 1) Water hauling, construct new well"/>
    <m/>
    <x v="0"/>
    <m/>
    <n v="55"/>
    <x v="2"/>
    <x v="0"/>
  </r>
  <r>
    <n v="142"/>
    <s v="WOODSIDE RV PARK"/>
    <x v="6"/>
    <n v="42"/>
    <x v="0"/>
    <s v="CA2300644"/>
    <m/>
    <s v="Projects: 1) Construct new well, water treatment system"/>
    <m/>
    <x v="0"/>
    <m/>
    <n v="280"/>
    <x v="2"/>
    <x v="0"/>
  </r>
  <r>
    <n v="143"/>
    <s v="Apple Valley"/>
    <x v="3"/>
    <n v="9"/>
    <x v="2"/>
    <s v="090605074"/>
    <s v="24"/>
    <s v="Tule River Tribe"/>
    <m/>
    <x v="0"/>
    <m/>
    <n v="25"/>
    <x v="2"/>
    <x v="0"/>
  </r>
  <r>
    <n v="144"/>
    <s v="Big Sandy CWS"/>
    <x v="12"/>
    <n v="53"/>
    <x v="2"/>
    <s v="090600121"/>
    <s v="21"/>
    <s v="Big Sandy Tribe"/>
    <m/>
    <x v="0"/>
    <m/>
    <n v="385"/>
    <x v="2"/>
    <x v="0"/>
  </r>
  <r>
    <n v="145"/>
    <s v="Cow Mountain"/>
    <x v="3"/>
    <n v="9"/>
    <x v="2"/>
    <s v="090600165"/>
    <s v="24"/>
    <s v="Tule River Tribe"/>
    <m/>
    <x v="0"/>
    <m/>
    <n v="45"/>
    <x v="2"/>
    <x v="0"/>
  </r>
  <r>
    <n v="146"/>
    <s v="Grindstone CWS"/>
    <x v="25"/>
    <n v="57"/>
    <x v="2"/>
    <s v="090605004"/>
    <s v="10"/>
    <s v="Grindstone Rancheria Tribe"/>
    <m/>
    <x v="0"/>
    <m/>
    <n v="150"/>
    <x v="2"/>
    <x v="0"/>
  </r>
  <r>
    <n v="147"/>
    <s v="Hoopa CWS"/>
    <x v="37"/>
    <n v="888"/>
    <x v="2"/>
    <s v="090605126"/>
    <s v="6"/>
    <s v="Hoopa Valley Tribe"/>
    <m/>
    <x v="0"/>
    <m/>
    <n v="2920"/>
    <x v="1"/>
    <x v="0"/>
  </r>
  <r>
    <n v="148"/>
    <s v="IONE BAND OF MIWOK INDIANS"/>
    <x v="38"/>
    <n v="20"/>
    <x v="1"/>
    <s v="CA0300078"/>
    <m/>
    <s v="Survey Response: Probably unable to supply water"/>
    <m/>
    <x v="0"/>
    <s v="Listed by CA as a public water systems and by EPA as a tribal water system. Included in I.H.S. survey but listed as high or moderate vulnerability in I.H.S. July 2015"/>
    <n v="62"/>
    <x v="2"/>
    <x v="0"/>
  </r>
  <r>
    <n v="149"/>
    <s v="Kepel"/>
    <x v="37"/>
    <n v="20"/>
    <x v="2"/>
    <s v="090605033"/>
    <s v="5"/>
    <s v="Yurok Tribe"/>
    <m/>
    <x v="0"/>
    <m/>
    <n v="57"/>
    <x v="2"/>
    <x v="0"/>
  </r>
  <r>
    <n v="150"/>
    <s v="Main"/>
    <x v="3"/>
    <n v="298"/>
    <x v="2"/>
    <s v="090600156"/>
    <s v="24"/>
    <s v="Tule River  Tribe"/>
    <m/>
    <x v="0"/>
    <m/>
    <n v="2250"/>
    <x v="1"/>
    <x v="0"/>
  </r>
  <r>
    <n v="151"/>
    <s v="Original Sherwood Valley Rancheria"/>
    <x v="6"/>
    <n v="16"/>
    <x v="2"/>
    <s v="090605021"/>
    <s v="11"/>
    <s v="Sherwood Valley Tribe"/>
    <m/>
    <x v="0"/>
    <m/>
    <n v="55"/>
    <x v="2"/>
    <x v="0"/>
  </r>
  <r>
    <n v="152"/>
    <s v="Owl Creek/Tulley Creek"/>
    <x v="37"/>
    <n v="9"/>
    <x v="2"/>
    <s v="090600161"/>
    <s v="5"/>
    <s v="Yurok Tribe"/>
    <m/>
    <x v="0"/>
    <s v="on EPA's list, this system is called Yurok-McCoy-Kenek. I matched the # of connections and # of pop served."/>
    <n v="30"/>
    <x v="2"/>
    <x v="0"/>
  </r>
  <r>
    <n v="153"/>
    <s v="RDWVLY County Water District"/>
    <x v="6"/>
    <n v="37"/>
    <x v="2"/>
    <s v="NA"/>
    <s v="14"/>
    <s v="Coyote Valley Tribe"/>
    <m/>
    <x v="0"/>
    <m/>
    <m/>
    <x v="2"/>
    <x v="0"/>
  </r>
  <r>
    <n v="154"/>
    <s v="Redwood Valley County Water District"/>
    <x v="6"/>
    <n v="33"/>
    <x v="2"/>
    <s v="090605118"/>
    <s v="12"/>
    <s v="Redwood Valley Rancheria Tribe"/>
    <s v="Y - SWRCB 2016 and I.H.S. 2015"/>
    <x v="0"/>
    <m/>
    <n v="152"/>
    <x v="2"/>
    <x v="0"/>
  </r>
  <r>
    <n v="155"/>
    <s v="Wautec (aka Johnson's Village)"/>
    <x v="37"/>
    <n v="18"/>
    <x v="2"/>
    <s v="090600741"/>
    <s v="5"/>
    <s v="Yurok Tribe"/>
    <m/>
    <x v="0"/>
    <s v="on EPA's list, this system is called Jack Norton School. I matched the # of connections and # of pop served."/>
    <n v="55"/>
    <x v="2"/>
    <x v="0"/>
  </r>
  <r>
    <m/>
    <m/>
    <x v="39"/>
    <m/>
    <x v="3"/>
    <m/>
    <m/>
    <m/>
    <m/>
    <x v="2"/>
    <m/>
    <m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16" firstHeaderRow="0" firstDataRow="1" firstDataCol="1" rowPageCount="1" colPageCount="1"/>
  <pivotFields count="14">
    <pivotField dataField="1" showAll="0"/>
    <pivotField showAll="0"/>
    <pivotField showAll="0"/>
    <pivotField showAll="0"/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dataField="1" showAll="0"/>
    <pivotField axis="axisRow" showAll="0" sortType="ascending">
      <items count="8">
        <item m="1" x="5"/>
        <item m="1" x="6"/>
        <item m="1" x="4"/>
        <item x="2"/>
        <item x="1"/>
        <item x="0"/>
        <item x="3"/>
        <item t="default"/>
      </items>
    </pivotField>
    <pivotField axis="axisRow" showAll="0">
      <items count="6">
        <item x="0"/>
        <item x="2"/>
        <item x="1"/>
        <item m="1" x="4"/>
        <item x="3"/>
        <item t="default"/>
      </items>
    </pivotField>
  </pivotFields>
  <rowFields count="2">
    <field x="13"/>
    <field x="12"/>
  </rowFields>
  <rowItems count="12">
    <i>
      <x/>
    </i>
    <i r="1">
      <x v="3"/>
    </i>
    <i r="1">
      <x v="4"/>
    </i>
    <i r="1">
      <x v="5"/>
    </i>
    <i>
      <x v="1"/>
    </i>
    <i r="1">
      <x v="3"/>
    </i>
    <i r="1">
      <x v="4"/>
    </i>
    <i>
      <x v="2"/>
    </i>
    <i r="1">
      <x v="3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Count of ID" fld="0" subtotal="count" baseField="0" baseItem="0"/>
    <dataField name="Sum of Est_Pop" fld="11" baseField="1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2:B77" firstHeaderRow="1" firstDataRow="1" firstDataCol="1" rowPageCount="1" colPageCount="1"/>
  <pivotFields count="14">
    <pivotField dataField="1" showAll="0"/>
    <pivotField showAll="0"/>
    <pivotField showAll="0"/>
    <pivotField showAll="0"/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axis="axisRow" showAll="0" sortType="ascending">
      <items count="8">
        <item m="1" x="5"/>
        <item m="1" x="6"/>
        <item m="1" x="4"/>
        <item x="2"/>
        <item x="1"/>
        <item x="0"/>
        <item x="3"/>
        <item t="default"/>
      </items>
    </pivotField>
    <pivotField showAll="0">
      <items count="6">
        <item x="0"/>
        <item x="2"/>
        <item x="1"/>
        <item m="1" x="4"/>
        <item x="3"/>
        <item t="default"/>
      </items>
    </pivotField>
  </pivotFields>
  <rowFields count="1">
    <field x="12"/>
  </rowFields>
  <rowItems count="5"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9" hier="-1"/>
  </pageFields>
  <dataFields count="1">
    <dataField name="Count of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6:C66" firstHeaderRow="0" firstDataRow="1" firstDataCol="1" rowPageCount="1" colPageCount="1"/>
  <pivotFields count="14">
    <pivotField dataField="1" showAll="0"/>
    <pivotField showAll="0"/>
    <pivotField axis="axisRow" showAll="0" sortType="descending">
      <items count="41">
        <item x="32"/>
        <item x="38"/>
        <item x="13"/>
        <item x="24"/>
        <item x="12"/>
        <item x="25"/>
        <item x="37"/>
        <item x="14"/>
        <item x="2"/>
        <item x="8"/>
        <item x="10"/>
        <item x="5"/>
        <item x="33"/>
        <item x="6"/>
        <item x="7"/>
        <item x="20"/>
        <item x="21"/>
        <item x="11"/>
        <item x="27"/>
        <item x="26"/>
        <item x="31"/>
        <item x="17"/>
        <item x="15"/>
        <item x="0"/>
        <item x="35"/>
        <item x="1"/>
        <item x="18"/>
        <item x="30"/>
        <item x="16"/>
        <item x="22"/>
        <item x="23"/>
        <item x="28"/>
        <item x="34"/>
        <item x="36"/>
        <item x="19"/>
        <item x="29"/>
        <item x="3"/>
        <item x="4"/>
        <item x="9"/>
        <item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dataField="1" showAll="0"/>
    <pivotField showAll="0"/>
    <pivotField showAll="0"/>
  </pivotFields>
  <rowFields count="1">
    <field x="2"/>
  </rowFields>
  <rowItems count="40">
    <i>
      <x v="25"/>
    </i>
    <i>
      <x v="36"/>
    </i>
    <i>
      <x v="8"/>
    </i>
    <i>
      <x v="37"/>
    </i>
    <i>
      <x v="13"/>
    </i>
    <i>
      <x v="14"/>
    </i>
    <i>
      <x v="11"/>
    </i>
    <i>
      <x v="10"/>
    </i>
    <i>
      <x v="23"/>
    </i>
    <i>
      <x v="38"/>
    </i>
    <i>
      <x v="9"/>
    </i>
    <i>
      <x v="6"/>
    </i>
    <i>
      <x v="7"/>
    </i>
    <i>
      <x v="4"/>
    </i>
    <i>
      <x v="30"/>
    </i>
    <i>
      <x v="27"/>
    </i>
    <i>
      <x v="29"/>
    </i>
    <i>
      <x v="18"/>
    </i>
    <i>
      <x v="26"/>
    </i>
    <i>
      <x v="22"/>
    </i>
    <i>
      <x v="35"/>
    </i>
    <i>
      <x v="17"/>
    </i>
    <i>
      <x v="16"/>
    </i>
    <i>
      <x v="5"/>
    </i>
    <i>
      <x v="33"/>
    </i>
    <i>
      <x v="21"/>
    </i>
    <i>
      <x v="24"/>
    </i>
    <i>
      <x v="12"/>
    </i>
    <i>
      <x v="3"/>
    </i>
    <i>
      <x v="28"/>
    </i>
    <i>
      <x v="34"/>
    </i>
    <i>
      <x v="32"/>
    </i>
    <i>
      <x v="31"/>
    </i>
    <i>
      <x v="2"/>
    </i>
    <i>
      <x v="15"/>
    </i>
    <i>
      <x v="1"/>
    </i>
    <i>
      <x v="19"/>
    </i>
    <i>
      <x v="20"/>
    </i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Sum of Est_Pop" fld="11" baseField="2" baseItem="8"/>
    <dataField name="Count of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C1" workbookViewId="0">
      <pane ySplit="1" topLeftCell="A3" activePane="bottomLeft" state="frozen"/>
      <selection pane="bottomLeft" activeCell="G1" sqref="G1"/>
    </sheetView>
  </sheetViews>
  <sheetFormatPr defaultRowHeight="14.5" x14ac:dyDescent="0.35"/>
  <cols>
    <col min="2" max="2" width="34.7265625" customWidth="1"/>
    <col min="8" max="8" width="60.7265625" customWidth="1"/>
    <col min="10" max="10" width="17.81640625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444</v>
      </c>
      <c r="H1" t="s">
        <v>7</v>
      </c>
      <c r="I1" t="s">
        <v>8</v>
      </c>
      <c r="J1" t="s">
        <v>421</v>
      </c>
      <c r="K1" t="s">
        <v>9</v>
      </c>
      <c r="L1" t="s">
        <v>422</v>
      </c>
      <c r="M1" t="s">
        <v>423</v>
      </c>
      <c r="N1" t="s">
        <v>4</v>
      </c>
      <c r="O1" t="s">
        <v>434</v>
      </c>
    </row>
    <row r="2" spans="1:15" x14ac:dyDescent="0.35">
      <c r="A2">
        <v>97</v>
      </c>
      <c r="B2" t="s">
        <v>268</v>
      </c>
      <c r="C2" t="s">
        <v>269</v>
      </c>
      <c r="D2">
        <v>167</v>
      </c>
      <c r="E2" t="s">
        <v>38</v>
      </c>
      <c r="F2" t="s">
        <v>270</v>
      </c>
      <c r="H2" t="s">
        <v>40</v>
      </c>
      <c r="I2" t="s">
        <v>443</v>
      </c>
      <c r="J2">
        <v>1</v>
      </c>
      <c r="L2">
        <v>25</v>
      </c>
      <c r="M2" t="str">
        <f t="shared" ref="M2:M33" si="0">IF(L2&lt;1001,"A. ≤1,000",IF(L2&lt;3301,"B. 1,001 - ≤3,300","C. &gt;3,300"))</f>
        <v>A. ≤1,000</v>
      </c>
      <c r="N2" t="s">
        <v>424</v>
      </c>
      <c r="O2" t="s">
        <v>436</v>
      </c>
    </row>
    <row r="3" spans="1:15" x14ac:dyDescent="0.35">
      <c r="A3">
        <v>148</v>
      </c>
      <c r="B3" t="s">
        <v>393</v>
      </c>
      <c r="C3" t="s">
        <v>394</v>
      </c>
      <c r="D3">
        <v>20</v>
      </c>
      <c r="E3" t="s">
        <v>38</v>
      </c>
      <c r="F3" t="s">
        <v>395</v>
      </c>
      <c r="H3" t="s">
        <v>40</v>
      </c>
      <c r="I3" t="s">
        <v>443</v>
      </c>
      <c r="J3">
        <v>1</v>
      </c>
      <c r="K3" t="s">
        <v>425</v>
      </c>
      <c r="L3">
        <v>62</v>
      </c>
      <c r="M3" t="str">
        <f t="shared" si="0"/>
        <v>A. ≤1,000</v>
      </c>
      <c r="N3" t="s">
        <v>424</v>
      </c>
      <c r="O3" t="s">
        <v>436</v>
      </c>
    </row>
    <row r="4" spans="1:15" x14ac:dyDescent="0.35">
      <c r="A4">
        <v>33</v>
      </c>
      <c r="B4" t="s">
        <v>107</v>
      </c>
      <c r="C4" t="s">
        <v>108</v>
      </c>
      <c r="D4">
        <v>1</v>
      </c>
      <c r="E4" t="s">
        <v>12</v>
      </c>
      <c r="F4" t="s">
        <v>109</v>
      </c>
      <c r="H4" t="s">
        <v>46</v>
      </c>
      <c r="I4" t="s">
        <v>443</v>
      </c>
      <c r="J4">
        <v>1</v>
      </c>
      <c r="L4">
        <v>50</v>
      </c>
      <c r="M4" t="str">
        <f t="shared" si="0"/>
        <v>A. ≤1,000</v>
      </c>
      <c r="N4" t="s">
        <v>426</v>
      </c>
      <c r="O4" t="s">
        <v>436</v>
      </c>
    </row>
    <row r="5" spans="1:15" x14ac:dyDescent="0.35">
      <c r="A5">
        <v>53</v>
      </c>
      <c r="B5" t="s">
        <v>161</v>
      </c>
      <c r="C5" t="s">
        <v>108</v>
      </c>
      <c r="D5">
        <v>35</v>
      </c>
      <c r="E5" t="s">
        <v>12</v>
      </c>
      <c r="F5" t="s">
        <v>162</v>
      </c>
      <c r="H5" t="s">
        <v>163</v>
      </c>
      <c r="I5" t="s">
        <v>443</v>
      </c>
      <c r="J5">
        <v>1</v>
      </c>
      <c r="L5">
        <v>85</v>
      </c>
      <c r="M5" t="str">
        <f t="shared" si="0"/>
        <v>A. ≤1,000</v>
      </c>
      <c r="N5" t="s">
        <v>424</v>
      </c>
      <c r="O5" t="s">
        <v>436</v>
      </c>
    </row>
    <row r="6" spans="1:15" x14ac:dyDescent="0.35">
      <c r="A6">
        <v>62</v>
      </c>
      <c r="B6" t="s">
        <v>185</v>
      </c>
      <c r="C6" t="s">
        <v>186</v>
      </c>
      <c r="D6">
        <v>88</v>
      </c>
      <c r="E6" t="s">
        <v>38</v>
      </c>
      <c r="F6" t="s">
        <v>187</v>
      </c>
      <c r="H6" t="s">
        <v>40</v>
      </c>
      <c r="I6" t="s">
        <v>45</v>
      </c>
      <c r="J6">
        <v>1</v>
      </c>
      <c r="L6">
        <v>120</v>
      </c>
      <c r="M6" t="str">
        <f t="shared" si="0"/>
        <v>A. ≤1,000</v>
      </c>
      <c r="N6" t="s">
        <v>424</v>
      </c>
      <c r="O6" t="s">
        <v>436</v>
      </c>
    </row>
    <row r="7" spans="1:15" x14ac:dyDescent="0.35">
      <c r="A7">
        <v>63</v>
      </c>
      <c r="B7" t="s">
        <v>185</v>
      </c>
      <c r="C7" t="s">
        <v>186</v>
      </c>
      <c r="D7">
        <v>88</v>
      </c>
      <c r="E7" t="s">
        <v>12</v>
      </c>
      <c r="F7" t="s">
        <v>187</v>
      </c>
      <c r="H7" t="s">
        <v>59</v>
      </c>
      <c r="I7" t="s">
        <v>45</v>
      </c>
      <c r="J7">
        <v>2</v>
      </c>
      <c r="L7">
        <v>120</v>
      </c>
      <c r="M7" t="str">
        <f t="shared" si="0"/>
        <v>A. ≤1,000</v>
      </c>
      <c r="N7" t="s">
        <v>424</v>
      </c>
      <c r="O7" t="s">
        <v>436</v>
      </c>
    </row>
    <row r="8" spans="1:15" x14ac:dyDescent="0.35">
      <c r="A8">
        <v>64</v>
      </c>
      <c r="B8" t="s">
        <v>188</v>
      </c>
      <c r="C8" t="s">
        <v>186</v>
      </c>
      <c r="D8">
        <v>66</v>
      </c>
      <c r="E8" t="s">
        <v>12</v>
      </c>
      <c r="F8" t="s">
        <v>189</v>
      </c>
      <c r="H8" t="s">
        <v>59</v>
      </c>
      <c r="I8" t="s">
        <v>443</v>
      </c>
      <c r="J8">
        <v>1</v>
      </c>
      <c r="L8">
        <v>200</v>
      </c>
      <c r="M8" t="str">
        <f t="shared" si="0"/>
        <v>A. ≤1,000</v>
      </c>
      <c r="N8" t="s">
        <v>424</v>
      </c>
      <c r="O8" t="s">
        <v>436</v>
      </c>
    </row>
    <row r="9" spans="1:15" x14ac:dyDescent="0.35">
      <c r="A9">
        <v>30</v>
      </c>
      <c r="B9" t="s">
        <v>97</v>
      </c>
      <c r="C9" t="s">
        <v>98</v>
      </c>
      <c r="D9">
        <v>10</v>
      </c>
      <c r="E9" t="s">
        <v>12</v>
      </c>
      <c r="F9" t="s">
        <v>99</v>
      </c>
      <c r="H9" t="s">
        <v>100</v>
      </c>
      <c r="I9" t="s">
        <v>443</v>
      </c>
      <c r="J9">
        <v>1</v>
      </c>
      <c r="L9">
        <v>1127</v>
      </c>
      <c r="M9" t="str">
        <f t="shared" si="0"/>
        <v>B. 1,001 - ≤3,300</v>
      </c>
      <c r="N9" t="s">
        <v>426</v>
      </c>
      <c r="O9" t="s">
        <v>436</v>
      </c>
    </row>
    <row r="10" spans="1:15" x14ac:dyDescent="0.35">
      <c r="A10">
        <v>35</v>
      </c>
      <c r="B10" t="s">
        <v>112</v>
      </c>
      <c r="C10" t="s">
        <v>98</v>
      </c>
      <c r="D10">
        <v>17</v>
      </c>
      <c r="E10" t="s">
        <v>38</v>
      </c>
      <c r="F10" t="s">
        <v>113</v>
      </c>
      <c r="H10" t="s">
        <v>40</v>
      </c>
      <c r="I10" t="s">
        <v>443</v>
      </c>
      <c r="J10">
        <v>1</v>
      </c>
      <c r="L10">
        <v>225</v>
      </c>
      <c r="M10" t="str">
        <f t="shared" si="0"/>
        <v>A. ≤1,000</v>
      </c>
      <c r="N10" t="s">
        <v>426</v>
      </c>
      <c r="O10" t="s">
        <v>436</v>
      </c>
    </row>
    <row r="11" spans="1:15" x14ac:dyDescent="0.35">
      <c r="A11">
        <v>46</v>
      </c>
      <c r="B11" t="s">
        <v>142</v>
      </c>
      <c r="C11" t="s">
        <v>98</v>
      </c>
      <c r="D11">
        <v>17</v>
      </c>
      <c r="E11" t="s">
        <v>12</v>
      </c>
      <c r="F11" t="s">
        <v>143</v>
      </c>
      <c r="H11" t="s">
        <v>46</v>
      </c>
      <c r="I11" t="s">
        <v>443</v>
      </c>
      <c r="J11">
        <v>1</v>
      </c>
      <c r="L11">
        <v>40</v>
      </c>
      <c r="M11" t="str">
        <f t="shared" si="0"/>
        <v>A. ≤1,000</v>
      </c>
      <c r="N11" t="s">
        <v>424</v>
      </c>
      <c r="O11" t="s">
        <v>436</v>
      </c>
    </row>
    <row r="12" spans="1:15" x14ac:dyDescent="0.35">
      <c r="A12">
        <v>69</v>
      </c>
      <c r="B12" t="s">
        <v>200</v>
      </c>
      <c r="C12" t="s">
        <v>98</v>
      </c>
      <c r="D12">
        <v>51</v>
      </c>
      <c r="E12" t="s">
        <v>12</v>
      </c>
      <c r="F12" t="s">
        <v>201</v>
      </c>
      <c r="H12" t="s">
        <v>100</v>
      </c>
      <c r="I12" t="s">
        <v>443</v>
      </c>
      <c r="J12">
        <v>1</v>
      </c>
      <c r="L12">
        <v>130</v>
      </c>
      <c r="M12" t="str">
        <f t="shared" si="0"/>
        <v>A. ≤1,000</v>
      </c>
      <c r="N12" t="s">
        <v>424</v>
      </c>
      <c r="O12" t="s">
        <v>436</v>
      </c>
    </row>
    <row r="13" spans="1:15" x14ac:dyDescent="0.35">
      <c r="A13">
        <v>70</v>
      </c>
      <c r="B13" t="s">
        <v>202</v>
      </c>
      <c r="C13" t="s">
        <v>98</v>
      </c>
      <c r="D13">
        <v>77</v>
      </c>
      <c r="E13" t="s">
        <v>12</v>
      </c>
      <c r="F13" t="s">
        <v>203</v>
      </c>
      <c r="H13" t="s">
        <v>204</v>
      </c>
      <c r="I13" t="s">
        <v>443</v>
      </c>
      <c r="J13">
        <v>1</v>
      </c>
      <c r="L13">
        <v>250</v>
      </c>
      <c r="M13" t="str">
        <f t="shared" si="0"/>
        <v>A. ≤1,000</v>
      </c>
      <c r="N13" t="s">
        <v>424</v>
      </c>
      <c r="O13" t="s">
        <v>436</v>
      </c>
    </row>
    <row r="14" spans="1:15" x14ac:dyDescent="0.35">
      <c r="A14">
        <v>71</v>
      </c>
      <c r="B14" t="s">
        <v>205</v>
      </c>
      <c r="C14" t="s">
        <v>98</v>
      </c>
      <c r="D14">
        <v>69</v>
      </c>
      <c r="E14" t="s">
        <v>12</v>
      </c>
      <c r="F14" t="s">
        <v>206</v>
      </c>
      <c r="H14" t="s">
        <v>207</v>
      </c>
      <c r="I14" t="s">
        <v>443</v>
      </c>
      <c r="J14">
        <v>1</v>
      </c>
      <c r="L14">
        <v>69</v>
      </c>
      <c r="M14" t="str">
        <f t="shared" si="0"/>
        <v>A. ≤1,000</v>
      </c>
      <c r="N14" t="s">
        <v>424</v>
      </c>
      <c r="O14" t="s">
        <v>436</v>
      </c>
    </row>
    <row r="15" spans="1:15" x14ac:dyDescent="0.35">
      <c r="A15">
        <v>144</v>
      </c>
      <c r="B15" t="s">
        <v>378</v>
      </c>
      <c r="C15" t="s">
        <v>98</v>
      </c>
      <c r="D15">
        <v>53</v>
      </c>
      <c r="E15" t="s">
        <v>374</v>
      </c>
      <c r="F15" t="s">
        <v>379</v>
      </c>
      <c r="G15" t="s">
        <v>380</v>
      </c>
      <c r="H15" t="s">
        <v>381</v>
      </c>
      <c r="I15" t="s">
        <v>443</v>
      </c>
      <c r="J15">
        <v>1</v>
      </c>
      <c r="L15">
        <v>385</v>
      </c>
      <c r="M15" t="str">
        <f t="shared" si="0"/>
        <v>A. ≤1,000</v>
      </c>
      <c r="N15" t="s">
        <v>424</v>
      </c>
      <c r="O15" t="s">
        <v>435</v>
      </c>
    </row>
    <row r="16" spans="1:15" x14ac:dyDescent="0.35">
      <c r="A16">
        <v>68</v>
      </c>
      <c r="B16" t="s">
        <v>197</v>
      </c>
      <c r="C16" t="s">
        <v>198</v>
      </c>
      <c r="D16">
        <v>90</v>
      </c>
      <c r="E16" t="s">
        <v>12</v>
      </c>
      <c r="F16" t="s">
        <v>199</v>
      </c>
      <c r="H16" t="s">
        <v>123</v>
      </c>
      <c r="I16" t="s">
        <v>443</v>
      </c>
      <c r="J16">
        <v>1</v>
      </c>
      <c r="L16">
        <v>300</v>
      </c>
      <c r="M16" t="str">
        <f t="shared" si="0"/>
        <v>A. ≤1,000</v>
      </c>
      <c r="N16" t="s">
        <v>424</v>
      </c>
      <c r="O16" t="s">
        <v>436</v>
      </c>
    </row>
    <row r="17" spans="1:15" x14ac:dyDescent="0.35">
      <c r="A17">
        <v>146</v>
      </c>
      <c r="B17" t="s">
        <v>384</v>
      </c>
      <c r="C17" t="s">
        <v>198</v>
      </c>
      <c r="D17">
        <v>57</v>
      </c>
      <c r="E17" t="s">
        <v>374</v>
      </c>
      <c r="F17" t="s">
        <v>385</v>
      </c>
      <c r="G17" t="s">
        <v>386</v>
      </c>
      <c r="H17" t="s">
        <v>387</v>
      </c>
      <c r="I17" t="s">
        <v>443</v>
      </c>
      <c r="J17">
        <v>1</v>
      </c>
      <c r="L17">
        <v>150</v>
      </c>
      <c r="M17" t="str">
        <f t="shared" si="0"/>
        <v>A. ≤1,000</v>
      </c>
      <c r="N17" t="s">
        <v>424</v>
      </c>
      <c r="O17" t="s">
        <v>435</v>
      </c>
    </row>
    <row r="18" spans="1:15" x14ac:dyDescent="0.35">
      <c r="A18">
        <v>147</v>
      </c>
      <c r="B18" t="s">
        <v>388</v>
      </c>
      <c r="C18" t="s">
        <v>389</v>
      </c>
      <c r="D18">
        <v>888</v>
      </c>
      <c r="E18" t="s">
        <v>374</v>
      </c>
      <c r="F18" t="s">
        <v>390</v>
      </c>
      <c r="G18" t="s">
        <v>391</v>
      </c>
      <c r="H18" t="s">
        <v>392</v>
      </c>
      <c r="I18" t="s">
        <v>443</v>
      </c>
      <c r="J18">
        <v>1</v>
      </c>
      <c r="L18">
        <v>2920</v>
      </c>
      <c r="M18" t="str">
        <f t="shared" si="0"/>
        <v>B. 1,001 - ≤3,300</v>
      </c>
      <c r="N18" t="s">
        <v>424</v>
      </c>
      <c r="O18" t="s">
        <v>435</v>
      </c>
    </row>
    <row r="19" spans="1:15" x14ac:dyDescent="0.35">
      <c r="A19">
        <v>149</v>
      </c>
      <c r="B19" t="s">
        <v>396</v>
      </c>
      <c r="C19" t="s">
        <v>389</v>
      </c>
      <c r="D19">
        <v>20</v>
      </c>
      <c r="E19" t="s">
        <v>374</v>
      </c>
      <c r="F19" t="s">
        <v>397</v>
      </c>
      <c r="G19" t="s">
        <v>398</v>
      </c>
      <c r="H19" t="s">
        <v>399</v>
      </c>
      <c r="I19" t="s">
        <v>443</v>
      </c>
      <c r="J19">
        <v>1</v>
      </c>
      <c r="L19">
        <v>57</v>
      </c>
      <c r="M19" t="str">
        <f t="shared" si="0"/>
        <v>A. ≤1,000</v>
      </c>
      <c r="N19" t="s">
        <v>424</v>
      </c>
      <c r="O19" t="s">
        <v>435</v>
      </c>
    </row>
    <row r="20" spans="1:15" x14ac:dyDescent="0.35">
      <c r="A20">
        <v>152</v>
      </c>
      <c r="B20" t="s">
        <v>407</v>
      </c>
      <c r="C20" t="s">
        <v>389</v>
      </c>
      <c r="D20">
        <v>9</v>
      </c>
      <c r="E20" t="s">
        <v>374</v>
      </c>
      <c r="F20" t="s">
        <v>408</v>
      </c>
      <c r="G20" t="s">
        <v>398</v>
      </c>
      <c r="H20" t="s">
        <v>399</v>
      </c>
      <c r="I20" t="s">
        <v>443</v>
      </c>
      <c r="J20">
        <v>1</v>
      </c>
      <c r="K20" t="s">
        <v>409</v>
      </c>
      <c r="L20">
        <v>30</v>
      </c>
      <c r="M20" t="str">
        <f t="shared" si="0"/>
        <v>A. ≤1,000</v>
      </c>
      <c r="N20" t="s">
        <v>424</v>
      </c>
      <c r="O20" t="s">
        <v>435</v>
      </c>
    </row>
    <row r="21" spans="1:15" x14ac:dyDescent="0.35">
      <c r="A21">
        <v>155</v>
      </c>
      <c r="B21" t="s">
        <v>418</v>
      </c>
      <c r="C21" t="s">
        <v>389</v>
      </c>
      <c r="D21">
        <v>18</v>
      </c>
      <c r="E21" t="s">
        <v>374</v>
      </c>
      <c r="F21" t="s">
        <v>419</v>
      </c>
      <c r="G21" t="s">
        <v>398</v>
      </c>
      <c r="H21" t="s">
        <v>399</v>
      </c>
      <c r="I21" t="s">
        <v>443</v>
      </c>
      <c r="J21">
        <v>1</v>
      </c>
      <c r="K21" t="s">
        <v>420</v>
      </c>
      <c r="L21">
        <v>55</v>
      </c>
      <c r="M21" t="str">
        <f t="shared" si="0"/>
        <v>A. ≤1,000</v>
      </c>
      <c r="N21" t="s">
        <v>424</v>
      </c>
      <c r="O21" t="s">
        <v>435</v>
      </c>
    </row>
    <row r="22" spans="1:15" x14ac:dyDescent="0.35">
      <c r="A22">
        <v>36</v>
      </c>
      <c r="B22" t="s">
        <v>114</v>
      </c>
      <c r="C22" t="s">
        <v>115</v>
      </c>
      <c r="D22">
        <v>1</v>
      </c>
      <c r="E22" t="s">
        <v>12</v>
      </c>
      <c r="F22" t="s">
        <v>116</v>
      </c>
      <c r="H22" t="s">
        <v>100</v>
      </c>
      <c r="I22" t="s">
        <v>443</v>
      </c>
      <c r="J22">
        <v>1</v>
      </c>
      <c r="L22">
        <v>800</v>
      </c>
      <c r="M22" t="str">
        <f t="shared" si="0"/>
        <v>A. ≤1,000</v>
      </c>
      <c r="N22" t="s">
        <v>426</v>
      </c>
      <c r="O22" t="s">
        <v>436</v>
      </c>
    </row>
    <row r="23" spans="1:15" x14ac:dyDescent="0.35">
      <c r="A23">
        <v>37</v>
      </c>
      <c r="B23" t="s">
        <v>117</v>
      </c>
      <c r="C23" t="s">
        <v>115</v>
      </c>
      <c r="D23">
        <v>4</v>
      </c>
      <c r="E23" t="s">
        <v>12</v>
      </c>
      <c r="F23" t="s">
        <v>118</v>
      </c>
      <c r="H23" t="s">
        <v>119</v>
      </c>
      <c r="I23" t="s">
        <v>443</v>
      </c>
      <c r="J23">
        <v>1</v>
      </c>
      <c r="L23">
        <v>106</v>
      </c>
      <c r="M23" t="str">
        <f t="shared" si="0"/>
        <v>A. ≤1,000</v>
      </c>
      <c r="N23" t="s">
        <v>426</v>
      </c>
      <c r="O23" t="s">
        <v>436</v>
      </c>
    </row>
    <row r="24" spans="1:15" x14ac:dyDescent="0.35">
      <c r="A24">
        <v>66</v>
      </c>
      <c r="B24" t="s">
        <v>193</v>
      </c>
      <c r="C24" t="s">
        <v>115</v>
      </c>
      <c r="D24">
        <v>34</v>
      </c>
      <c r="E24" t="s">
        <v>12</v>
      </c>
      <c r="F24" t="s">
        <v>194</v>
      </c>
      <c r="H24" t="s">
        <v>59</v>
      </c>
      <c r="I24" t="s">
        <v>443</v>
      </c>
      <c r="J24">
        <v>1</v>
      </c>
      <c r="L24">
        <v>50</v>
      </c>
      <c r="M24" t="str">
        <f t="shared" si="0"/>
        <v>A. ≤1,000</v>
      </c>
      <c r="N24" t="s">
        <v>424</v>
      </c>
      <c r="O24" t="s">
        <v>436</v>
      </c>
    </row>
    <row r="25" spans="1:15" x14ac:dyDescent="0.35">
      <c r="A25">
        <v>72</v>
      </c>
      <c r="B25" t="s">
        <v>208</v>
      </c>
      <c r="C25" t="s">
        <v>115</v>
      </c>
      <c r="D25">
        <v>32</v>
      </c>
      <c r="E25" t="s">
        <v>12</v>
      </c>
      <c r="F25" t="s">
        <v>209</v>
      </c>
      <c r="H25" t="s">
        <v>100</v>
      </c>
      <c r="I25" t="s">
        <v>443</v>
      </c>
      <c r="J25">
        <v>1</v>
      </c>
      <c r="L25">
        <v>68</v>
      </c>
      <c r="M25" t="str">
        <f t="shared" si="0"/>
        <v>A. ≤1,000</v>
      </c>
      <c r="N25" t="s">
        <v>424</v>
      </c>
      <c r="O25" t="s">
        <v>436</v>
      </c>
    </row>
    <row r="26" spans="1:15" x14ac:dyDescent="0.35">
      <c r="A26">
        <v>85</v>
      </c>
      <c r="B26" t="s">
        <v>238</v>
      </c>
      <c r="C26" t="s">
        <v>115</v>
      </c>
      <c r="D26">
        <v>378</v>
      </c>
      <c r="E26" t="s">
        <v>38</v>
      </c>
      <c r="F26" t="s">
        <v>239</v>
      </c>
      <c r="H26" t="s">
        <v>44</v>
      </c>
      <c r="I26" t="s">
        <v>45</v>
      </c>
      <c r="J26">
        <v>1</v>
      </c>
      <c r="L26">
        <v>945</v>
      </c>
      <c r="M26" t="str">
        <f t="shared" si="0"/>
        <v>A. ≤1,000</v>
      </c>
      <c r="N26" t="s">
        <v>424</v>
      </c>
      <c r="O26" t="s">
        <v>436</v>
      </c>
    </row>
    <row r="27" spans="1:15" x14ac:dyDescent="0.35">
      <c r="A27">
        <v>86</v>
      </c>
      <c r="B27" t="s">
        <v>238</v>
      </c>
      <c r="C27" t="s">
        <v>115</v>
      </c>
      <c r="D27">
        <v>378</v>
      </c>
      <c r="E27" t="s">
        <v>12</v>
      </c>
      <c r="F27" t="s">
        <v>239</v>
      </c>
      <c r="H27" t="s">
        <v>81</v>
      </c>
      <c r="I27" t="s">
        <v>45</v>
      </c>
      <c r="J27">
        <v>2</v>
      </c>
      <c r="L27">
        <v>945</v>
      </c>
      <c r="M27" t="str">
        <f t="shared" si="0"/>
        <v>A. ≤1,000</v>
      </c>
      <c r="N27" t="s">
        <v>424</v>
      </c>
      <c r="O27" t="s">
        <v>436</v>
      </c>
    </row>
    <row r="28" spans="1:15" x14ac:dyDescent="0.35">
      <c r="A28">
        <v>113</v>
      </c>
      <c r="B28" t="s">
        <v>306</v>
      </c>
      <c r="C28" t="s">
        <v>115</v>
      </c>
      <c r="D28">
        <v>55</v>
      </c>
      <c r="E28" t="s">
        <v>38</v>
      </c>
      <c r="F28" t="s">
        <v>307</v>
      </c>
      <c r="H28" t="s">
        <v>40</v>
      </c>
      <c r="I28" t="s">
        <v>443</v>
      </c>
      <c r="J28">
        <v>1</v>
      </c>
      <c r="L28">
        <v>135</v>
      </c>
      <c r="M28" t="str">
        <f t="shared" si="0"/>
        <v>A. ≤1,000</v>
      </c>
      <c r="N28" t="s">
        <v>424</v>
      </c>
      <c r="O28" t="s">
        <v>436</v>
      </c>
    </row>
    <row r="29" spans="1:15" x14ac:dyDescent="0.35">
      <c r="A29">
        <v>115</v>
      </c>
      <c r="B29" t="s">
        <v>311</v>
      </c>
      <c r="C29" t="s">
        <v>115</v>
      </c>
      <c r="D29">
        <v>16</v>
      </c>
      <c r="E29" t="s">
        <v>12</v>
      </c>
      <c r="F29" t="s">
        <v>312</v>
      </c>
      <c r="H29" t="s">
        <v>123</v>
      </c>
      <c r="I29" t="s">
        <v>443</v>
      </c>
      <c r="J29">
        <v>1</v>
      </c>
      <c r="L29">
        <v>48</v>
      </c>
      <c r="M29" t="str">
        <f t="shared" si="0"/>
        <v>A. ≤1,000</v>
      </c>
      <c r="N29" t="s">
        <v>424</v>
      </c>
      <c r="O29" t="s">
        <v>436</v>
      </c>
    </row>
    <row r="30" spans="1:15" x14ac:dyDescent="0.35">
      <c r="A30">
        <v>136</v>
      </c>
      <c r="B30" t="s">
        <v>357</v>
      </c>
      <c r="C30" t="s">
        <v>115</v>
      </c>
      <c r="D30">
        <v>40</v>
      </c>
      <c r="E30" t="s">
        <v>38</v>
      </c>
      <c r="F30" t="s">
        <v>358</v>
      </c>
      <c r="H30" t="s">
        <v>40</v>
      </c>
      <c r="I30" t="s">
        <v>443</v>
      </c>
      <c r="J30">
        <v>1</v>
      </c>
      <c r="L30">
        <v>92</v>
      </c>
      <c r="M30" t="str">
        <f t="shared" si="0"/>
        <v>A. ≤1,000</v>
      </c>
      <c r="N30" t="s">
        <v>424</v>
      </c>
      <c r="O30" t="s">
        <v>436</v>
      </c>
    </row>
    <row r="31" spans="1:15" x14ac:dyDescent="0.35">
      <c r="A31">
        <v>5</v>
      </c>
      <c r="B31" t="s">
        <v>23</v>
      </c>
      <c r="C31" t="s">
        <v>24</v>
      </c>
      <c r="D31">
        <v>15923</v>
      </c>
      <c r="E31" t="s">
        <v>12</v>
      </c>
      <c r="F31" t="s">
        <v>25</v>
      </c>
      <c r="H31" t="s">
        <v>26</v>
      </c>
      <c r="I31" t="s">
        <v>443</v>
      </c>
      <c r="J31">
        <v>1</v>
      </c>
      <c r="L31">
        <v>55880</v>
      </c>
      <c r="M31" t="str">
        <f t="shared" si="0"/>
        <v>C. &gt;3,300</v>
      </c>
      <c r="N31" t="s">
        <v>424</v>
      </c>
      <c r="O31" t="s">
        <v>436</v>
      </c>
    </row>
    <row r="32" spans="1:15" x14ac:dyDescent="0.35">
      <c r="A32">
        <v>9</v>
      </c>
      <c r="B32" t="s">
        <v>37</v>
      </c>
      <c r="C32" t="s">
        <v>24</v>
      </c>
      <c r="D32">
        <v>1927</v>
      </c>
      <c r="E32" t="s">
        <v>38</v>
      </c>
      <c r="F32" t="s">
        <v>39</v>
      </c>
      <c r="H32" t="s">
        <v>40</v>
      </c>
      <c r="I32" t="s">
        <v>443</v>
      </c>
      <c r="J32">
        <v>1</v>
      </c>
      <c r="L32">
        <v>16236</v>
      </c>
      <c r="M32" t="str">
        <f t="shared" si="0"/>
        <v>C. &gt;3,300</v>
      </c>
      <c r="N32" t="s">
        <v>424</v>
      </c>
      <c r="O32" t="s">
        <v>436</v>
      </c>
    </row>
    <row r="33" spans="1:15" x14ac:dyDescent="0.35">
      <c r="A33">
        <v>76</v>
      </c>
      <c r="B33" t="s">
        <v>219</v>
      </c>
      <c r="C33" t="s">
        <v>24</v>
      </c>
      <c r="D33">
        <v>16</v>
      </c>
      <c r="E33" t="s">
        <v>12</v>
      </c>
      <c r="F33" t="s">
        <v>220</v>
      </c>
      <c r="H33" t="s">
        <v>221</v>
      </c>
      <c r="I33" t="s">
        <v>443</v>
      </c>
      <c r="J33">
        <v>1</v>
      </c>
      <c r="L33">
        <v>40</v>
      </c>
      <c r="M33" t="str">
        <f t="shared" si="0"/>
        <v>A. ≤1,000</v>
      </c>
      <c r="N33" t="s">
        <v>424</v>
      </c>
      <c r="O33" t="s">
        <v>436</v>
      </c>
    </row>
    <row r="34" spans="1:15" x14ac:dyDescent="0.35">
      <c r="A34">
        <v>81</v>
      </c>
      <c r="B34" t="s">
        <v>230</v>
      </c>
      <c r="C34" t="s">
        <v>24</v>
      </c>
      <c r="D34">
        <v>354</v>
      </c>
      <c r="E34" t="s">
        <v>12</v>
      </c>
      <c r="F34" t="s">
        <v>231</v>
      </c>
      <c r="H34" t="s">
        <v>100</v>
      </c>
      <c r="I34" t="s">
        <v>443</v>
      </c>
      <c r="J34">
        <v>1</v>
      </c>
      <c r="L34">
        <v>1450</v>
      </c>
      <c r="M34" t="str">
        <f t="shared" ref="M34:M65" si="1">IF(L34&lt;1001,"A. ≤1,000",IF(L34&lt;3301,"B. 1,001 - ≤3,300","C. &gt;3,300"))</f>
        <v>B. 1,001 - ≤3,300</v>
      </c>
      <c r="N34" t="s">
        <v>424</v>
      </c>
      <c r="O34" t="s">
        <v>436</v>
      </c>
    </row>
    <row r="35" spans="1:15" x14ac:dyDescent="0.35">
      <c r="A35">
        <v>17</v>
      </c>
      <c r="B35" t="s">
        <v>63</v>
      </c>
      <c r="C35" t="s">
        <v>64</v>
      </c>
      <c r="D35">
        <v>1186</v>
      </c>
      <c r="E35" t="s">
        <v>12</v>
      </c>
      <c r="F35" t="s">
        <v>65</v>
      </c>
      <c r="H35" t="s">
        <v>66</v>
      </c>
      <c r="I35" t="s">
        <v>443</v>
      </c>
      <c r="J35">
        <v>1</v>
      </c>
      <c r="L35">
        <v>2379</v>
      </c>
      <c r="M35" t="str">
        <f t="shared" si="1"/>
        <v>B. 1,001 - ≤3,300</v>
      </c>
      <c r="N35" t="s">
        <v>424</v>
      </c>
      <c r="O35" t="s">
        <v>436</v>
      </c>
    </row>
    <row r="36" spans="1:15" x14ac:dyDescent="0.35">
      <c r="A36">
        <v>51</v>
      </c>
      <c r="B36" t="s">
        <v>156</v>
      </c>
      <c r="C36" t="s">
        <v>64</v>
      </c>
      <c r="D36">
        <v>55</v>
      </c>
      <c r="E36" t="s">
        <v>38</v>
      </c>
      <c r="F36" t="s">
        <v>157</v>
      </c>
      <c r="H36" t="s">
        <v>40</v>
      </c>
      <c r="I36" t="s">
        <v>443</v>
      </c>
      <c r="J36">
        <v>1</v>
      </c>
      <c r="L36">
        <v>110</v>
      </c>
      <c r="M36" t="str">
        <f t="shared" si="1"/>
        <v>A. ≤1,000</v>
      </c>
      <c r="N36" t="s">
        <v>424</v>
      </c>
      <c r="O36" t="s">
        <v>436</v>
      </c>
    </row>
    <row r="37" spans="1:15" x14ac:dyDescent="0.35">
      <c r="A37">
        <v>59</v>
      </c>
      <c r="B37" t="s">
        <v>179</v>
      </c>
      <c r="C37" t="s">
        <v>64</v>
      </c>
      <c r="D37">
        <v>94</v>
      </c>
      <c r="E37" t="s">
        <v>12</v>
      </c>
      <c r="F37" t="s">
        <v>180</v>
      </c>
      <c r="H37" t="s">
        <v>18</v>
      </c>
      <c r="I37" t="s">
        <v>443</v>
      </c>
      <c r="J37">
        <v>1</v>
      </c>
      <c r="L37">
        <v>249</v>
      </c>
      <c r="M37" t="str">
        <f t="shared" si="1"/>
        <v>A. ≤1,000</v>
      </c>
      <c r="N37" t="s">
        <v>424</v>
      </c>
      <c r="O37" t="s">
        <v>436</v>
      </c>
    </row>
    <row r="38" spans="1:15" x14ac:dyDescent="0.35">
      <c r="A38">
        <v>61</v>
      </c>
      <c r="B38" t="s">
        <v>183</v>
      </c>
      <c r="C38" t="s">
        <v>64</v>
      </c>
      <c r="D38">
        <v>425</v>
      </c>
      <c r="E38" t="s">
        <v>12</v>
      </c>
      <c r="F38" t="s">
        <v>184</v>
      </c>
      <c r="H38" t="s">
        <v>46</v>
      </c>
      <c r="I38" t="s">
        <v>443</v>
      </c>
      <c r="J38">
        <v>1</v>
      </c>
      <c r="L38">
        <v>1403</v>
      </c>
      <c r="M38" t="str">
        <f t="shared" si="1"/>
        <v>B. 1,001 - ≤3,300</v>
      </c>
      <c r="N38" t="s">
        <v>424</v>
      </c>
      <c r="O38" t="s">
        <v>436</v>
      </c>
    </row>
    <row r="39" spans="1:15" x14ac:dyDescent="0.35">
      <c r="A39">
        <v>65</v>
      </c>
      <c r="B39" t="s">
        <v>190</v>
      </c>
      <c r="C39" t="s">
        <v>64</v>
      </c>
      <c r="D39">
        <v>24</v>
      </c>
      <c r="E39" t="s">
        <v>12</v>
      </c>
      <c r="F39" t="s">
        <v>191</v>
      </c>
      <c r="H39" t="s">
        <v>192</v>
      </c>
      <c r="I39" t="s">
        <v>443</v>
      </c>
      <c r="J39">
        <v>1</v>
      </c>
      <c r="L39">
        <v>55</v>
      </c>
      <c r="M39" t="str">
        <f t="shared" si="1"/>
        <v>A. ≤1,000</v>
      </c>
      <c r="N39" t="s">
        <v>424</v>
      </c>
      <c r="O39" t="s">
        <v>436</v>
      </c>
    </row>
    <row r="40" spans="1:15" x14ac:dyDescent="0.35">
      <c r="A40">
        <v>83</v>
      </c>
      <c r="B40" t="s">
        <v>234</v>
      </c>
      <c r="C40" t="s">
        <v>64</v>
      </c>
      <c r="D40">
        <v>72</v>
      </c>
      <c r="E40" t="s">
        <v>38</v>
      </c>
      <c r="F40" t="s">
        <v>235</v>
      </c>
      <c r="H40" t="s">
        <v>40</v>
      </c>
      <c r="I40" t="s">
        <v>443</v>
      </c>
      <c r="J40">
        <v>1</v>
      </c>
      <c r="L40">
        <v>133</v>
      </c>
      <c r="M40" t="str">
        <f t="shared" si="1"/>
        <v>A. ≤1,000</v>
      </c>
      <c r="N40" t="s">
        <v>424</v>
      </c>
      <c r="O40" t="s">
        <v>436</v>
      </c>
    </row>
    <row r="41" spans="1:15" x14ac:dyDescent="0.35">
      <c r="A41">
        <v>84</v>
      </c>
      <c r="B41" t="s">
        <v>236</v>
      </c>
      <c r="C41" t="s">
        <v>64</v>
      </c>
      <c r="D41">
        <v>36</v>
      </c>
      <c r="E41" t="s">
        <v>12</v>
      </c>
      <c r="F41" t="s">
        <v>237</v>
      </c>
      <c r="H41" t="s">
        <v>163</v>
      </c>
      <c r="I41" t="s">
        <v>443</v>
      </c>
      <c r="J41">
        <v>1</v>
      </c>
      <c r="L41">
        <v>100</v>
      </c>
      <c r="M41" t="str">
        <f t="shared" si="1"/>
        <v>A. ≤1,000</v>
      </c>
      <c r="N41" t="s">
        <v>424</v>
      </c>
      <c r="O41" t="s">
        <v>436</v>
      </c>
    </row>
    <row r="42" spans="1:15" x14ac:dyDescent="0.35">
      <c r="A42">
        <v>20</v>
      </c>
      <c r="B42" t="s">
        <v>73</v>
      </c>
      <c r="C42" t="s">
        <v>74</v>
      </c>
      <c r="D42">
        <v>1637</v>
      </c>
      <c r="E42" t="s">
        <v>38</v>
      </c>
      <c r="F42" t="s">
        <v>75</v>
      </c>
      <c r="H42" t="s">
        <v>40</v>
      </c>
      <c r="I42" t="s">
        <v>443</v>
      </c>
      <c r="J42">
        <v>1</v>
      </c>
      <c r="L42">
        <v>6837</v>
      </c>
      <c r="M42" t="str">
        <f t="shared" si="1"/>
        <v>C. &gt;3,300</v>
      </c>
      <c r="N42" t="s">
        <v>424</v>
      </c>
      <c r="O42" t="s">
        <v>436</v>
      </c>
    </row>
    <row r="43" spans="1:15" x14ac:dyDescent="0.35">
      <c r="A43">
        <v>91</v>
      </c>
      <c r="B43" t="s">
        <v>251</v>
      </c>
      <c r="C43" t="s">
        <v>74</v>
      </c>
      <c r="D43">
        <v>22</v>
      </c>
      <c r="E43" t="s">
        <v>12</v>
      </c>
      <c r="F43" t="s">
        <v>252</v>
      </c>
      <c r="H43" t="s">
        <v>59</v>
      </c>
      <c r="I43" t="s">
        <v>443</v>
      </c>
      <c r="J43">
        <v>1</v>
      </c>
      <c r="L43">
        <v>254</v>
      </c>
      <c r="M43" t="str">
        <f t="shared" si="1"/>
        <v>A. ≤1,000</v>
      </c>
      <c r="N43" t="s">
        <v>424</v>
      </c>
      <c r="O43" t="s">
        <v>436</v>
      </c>
    </row>
    <row r="44" spans="1:15" x14ac:dyDescent="0.35">
      <c r="A44">
        <v>125</v>
      </c>
      <c r="B44" t="s">
        <v>332</v>
      </c>
      <c r="C44" t="s">
        <v>74</v>
      </c>
      <c r="D44">
        <v>62</v>
      </c>
      <c r="E44" t="s">
        <v>38</v>
      </c>
      <c r="F44" t="s">
        <v>333</v>
      </c>
      <c r="H44" t="s">
        <v>44</v>
      </c>
      <c r="I44" t="s">
        <v>443</v>
      </c>
      <c r="J44">
        <v>1</v>
      </c>
      <c r="L44">
        <v>100</v>
      </c>
      <c r="M44" t="str">
        <f t="shared" si="1"/>
        <v>A. ≤1,000</v>
      </c>
      <c r="N44" t="s">
        <v>424</v>
      </c>
      <c r="O44" t="s">
        <v>436</v>
      </c>
    </row>
    <row r="45" spans="1:15" x14ac:dyDescent="0.35">
      <c r="A45">
        <v>128</v>
      </c>
      <c r="B45" t="s">
        <v>339</v>
      </c>
      <c r="C45" t="s">
        <v>74</v>
      </c>
      <c r="D45">
        <v>71</v>
      </c>
      <c r="E45" t="s">
        <v>38</v>
      </c>
      <c r="F45" t="s">
        <v>340</v>
      </c>
      <c r="H45" t="s">
        <v>40</v>
      </c>
      <c r="I45" t="s">
        <v>443</v>
      </c>
      <c r="J45">
        <v>1</v>
      </c>
      <c r="L45">
        <v>211</v>
      </c>
      <c r="M45" t="str">
        <f t="shared" si="1"/>
        <v>A. ≤1,000</v>
      </c>
      <c r="N45" t="s">
        <v>424</v>
      </c>
      <c r="O45" t="s">
        <v>436</v>
      </c>
    </row>
    <row r="46" spans="1:15" x14ac:dyDescent="0.35">
      <c r="A46">
        <v>132</v>
      </c>
      <c r="B46" t="s">
        <v>349</v>
      </c>
      <c r="C46" t="s">
        <v>74</v>
      </c>
      <c r="D46">
        <v>34</v>
      </c>
      <c r="E46" t="s">
        <v>12</v>
      </c>
      <c r="F46" t="s">
        <v>350</v>
      </c>
      <c r="H46" t="s">
        <v>100</v>
      </c>
      <c r="I46" t="s">
        <v>443</v>
      </c>
      <c r="J46">
        <v>1</v>
      </c>
      <c r="L46">
        <v>70</v>
      </c>
      <c r="M46" t="str">
        <f t="shared" si="1"/>
        <v>A. ≤1,000</v>
      </c>
      <c r="N46" t="s">
        <v>424</v>
      </c>
      <c r="O46" t="s">
        <v>436</v>
      </c>
    </row>
    <row r="47" spans="1:15" x14ac:dyDescent="0.35">
      <c r="A47">
        <v>10</v>
      </c>
      <c r="B47" t="s">
        <v>41</v>
      </c>
      <c r="C47" t="s">
        <v>42</v>
      </c>
      <c r="D47">
        <v>1003</v>
      </c>
      <c r="E47" t="s">
        <v>38</v>
      </c>
      <c r="F47" t="s">
        <v>43</v>
      </c>
      <c r="H47" t="s">
        <v>44</v>
      </c>
      <c r="I47" t="s">
        <v>45</v>
      </c>
      <c r="J47">
        <v>1</v>
      </c>
      <c r="L47">
        <v>2827</v>
      </c>
      <c r="M47" t="str">
        <f t="shared" si="1"/>
        <v>B. 1,001 - ≤3,300</v>
      </c>
      <c r="N47" t="s">
        <v>424</v>
      </c>
      <c r="O47" t="s">
        <v>436</v>
      </c>
    </row>
    <row r="48" spans="1:15" x14ac:dyDescent="0.35">
      <c r="A48">
        <v>11</v>
      </c>
      <c r="B48" t="s">
        <v>41</v>
      </c>
      <c r="C48" t="s">
        <v>42</v>
      </c>
      <c r="D48">
        <v>1003</v>
      </c>
      <c r="E48" t="s">
        <v>12</v>
      </c>
      <c r="F48" t="s">
        <v>43</v>
      </c>
      <c r="H48" t="s">
        <v>46</v>
      </c>
      <c r="I48" t="s">
        <v>45</v>
      </c>
      <c r="J48">
        <v>2</v>
      </c>
      <c r="L48">
        <v>2827</v>
      </c>
      <c r="M48" t="str">
        <f t="shared" si="1"/>
        <v>B. 1,001 - ≤3,300</v>
      </c>
      <c r="N48" t="s">
        <v>424</v>
      </c>
      <c r="O48" t="s">
        <v>436</v>
      </c>
    </row>
    <row r="49" spans="1:15" x14ac:dyDescent="0.35">
      <c r="A49">
        <v>25</v>
      </c>
      <c r="B49" t="s">
        <v>86</v>
      </c>
      <c r="C49" t="s">
        <v>42</v>
      </c>
      <c r="D49">
        <v>1</v>
      </c>
      <c r="E49" t="s">
        <v>38</v>
      </c>
      <c r="F49" t="s">
        <v>87</v>
      </c>
      <c r="H49" t="s">
        <v>44</v>
      </c>
      <c r="I49" t="s">
        <v>443</v>
      </c>
      <c r="J49">
        <v>1</v>
      </c>
      <c r="L49">
        <v>35</v>
      </c>
      <c r="M49" t="str">
        <f t="shared" si="1"/>
        <v>A. ≤1,000</v>
      </c>
      <c r="N49" t="s">
        <v>427</v>
      </c>
      <c r="O49" t="s">
        <v>436</v>
      </c>
    </row>
    <row r="50" spans="1:15" x14ac:dyDescent="0.35">
      <c r="A50">
        <v>31</v>
      </c>
      <c r="B50" t="s">
        <v>101</v>
      </c>
      <c r="C50" t="s">
        <v>42</v>
      </c>
      <c r="D50">
        <v>1</v>
      </c>
      <c r="E50" t="s">
        <v>12</v>
      </c>
      <c r="F50" t="s">
        <v>102</v>
      </c>
      <c r="H50" t="s">
        <v>103</v>
      </c>
      <c r="I50" t="s">
        <v>443</v>
      </c>
      <c r="J50">
        <v>1</v>
      </c>
      <c r="L50">
        <v>250</v>
      </c>
      <c r="M50" t="str">
        <f t="shared" si="1"/>
        <v>A. ≤1,000</v>
      </c>
      <c r="N50" t="s">
        <v>426</v>
      </c>
      <c r="O50" t="s">
        <v>436</v>
      </c>
    </row>
    <row r="51" spans="1:15" x14ac:dyDescent="0.35">
      <c r="A51">
        <v>32</v>
      </c>
      <c r="B51" t="s">
        <v>104</v>
      </c>
      <c r="C51" t="s">
        <v>42</v>
      </c>
      <c r="D51">
        <v>1</v>
      </c>
      <c r="E51" t="s">
        <v>12</v>
      </c>
      <c r="F51" t="s">
        <v>105</v>
      </c>
      <c r="H51" t="s">
        <v>106</v>
      </c>
      <c r="I51" t="s">
        <v>443</v>
      </c>
      <c r="J51">
        <v>1</v>
      </c>
      <c r="L51">
        <v>350</v>
      </c>
      <c r="M51" t="str">
        <f t="shared" si="1"/>
        <v>A. ≤1,000</v>
      </c>
      <c r="N51" t="s">
        <v>426</v>
      </c>
      <c r="O51" t="s">
        <v>436</v>
      </c>
    </row>
    <row r="52" spans="1:15" x14ac:dyDescent="0.35">
      <c r="A52">
        <v>43</v>
      </c>
      <c r="B52" t="s">
        <v>134</v>
      </c>
      <c r="C52" t="s">
        <v>42</v>
      </c>
      <c r="D52">
        <v>5</v>
      </c>
      <c r="E52" t="s">
        <v>12</v>
      </c>
      <c r="F52" t="s">
        <v>135</v>
      </c>
      <c r="H52" t="s">
        <v>136</v>
      </c>
      <c r="I52" t="s">
        <v>443</v>
      </c>
      <c r="J52">
        <v>1</v>
      </c>
      <c r="L52">
        <v>250</v>
      </c>
      <c r="M52" t="str">
        <f t="shared" si="1"/>
        <v>A. ≤1,000</v>
      </c>
      <c r="N52" t="s">
        <v>426</v>
      </c>
      <c r="O52" t="s">
        <v>436</v>
      </c>
    </row>
    <row r="53" spans="1:15" x14ac:dyDescent="0.35">
      <c r="A53">
        <v>45</v>
      </c>
      <c r="B53" t="s">
        <v>140</v>
      </c>
      <c r="C53" t="s">
        <v>42</v>
      </c>
      <c r="D53">
        <v>1</v>
      </c>
      <c r="E53" t="s">
        <v>12</v>
      </c>
      <c r="F53" t="s">
        <v>141</v>
      </c>
      <c r="H53" t="s">
        <v>100</v>
      </c>
      <c r="I53" t="s">
        <v>443</v>
      </c>
      <c r="J53">
        <v>1</v>
      </c>
      <c r="L53">
        <v>796</v>
      </c>
      <c r="M53" t="str">
        <f t="shared" si="1"/>
        <v>A. ≤1,000</v>
      </c>
      <c r="N53" t="s">
        <v>426</v>
      </c>
      <c r="O53" t="s">
        <v>436</v>
      </c>
    </row>
    <row r="54" spans="1:15" x14ac:dyDescent="0.35">
      <c r="A54">
        <v>77</v>
      </c>
      <c r="B54" t="s">
        <v>222</v>
      </c>
      <c r="C54" t="s">
        <v>42</v>
      </c>
      <c r="D54">
        <v>316</v>
      </c>
      <c r="E54" t="s">
        <v>12</v>
      </c>
      <c r="F54" t="s">
        <v>223</v>
      </c>
      <c r="H54" t="s">
        <v>54</v>
      </c>
      <c r="I54" t="s">
        <v>443</v>
      </c>
      <c r="J54">
        <v>1</v>
      </c>
      <c r="L54">
        <v>1043</v>
      </c>
      <c r="M54" t="str">
        <f t="shared" si="1"/>
        <v>B. 1,001 - ≤3,300</v>
      </c>
      <c r="N54" t="s">
        <v>424</v>
      </c>
      <c r="O54" t="s">
        <v>436</v>
      </c>
    </row>
    <row r="55" spans="1:15" x14ac:dyDescent="0.35">
      <c r="A55">
        <v>78</v>
      </c>
      <c r="B55" t="s">
        <v>224</v>
      </c>
      <c r="C55" t="s">
        <v>42</v>
      </c>
      <c r="D55">
        <v>89</v>
      </c>
      <c r="E55" t="s">
        <v>12</v>
      </c>
      <c r="F55" t="s">
        <v>225</v>
      </c>
      <c r="H55" t="s">
        <v>226</v>
      </c>
      <c r="I55" t="s">
        <v>443</v>
      </c>
      <c r="J55">
        <v>1</v>
      </c>
      <c r="L55">
        <v>294</v>
      </c>
      <c r="M55" t="str">
        <f t="shared" si="1"/>
        <v>A. ≤1,000</v>
      </c>
      <c r="N55" t="s">
        <v>424</v>
      </c>
      <c r="O55" t="s">
        <v>436</v>
      </c>
    </row>
    <row r="56" spans="1:15" x14ac:dyDescent="0.35">
      <c r="A56">
        <v>93</v>
      </c>
      <c r="B56" t="s">
        <v>257</v>
      </c>
      <c r="C56" t="s">
        <v>42</v>
      </c>
      <c r="D56">
        <v>496</v>
      </c>
      <c r="E56" t="s">
        <v>12</v>
      </c>
      <c r="F56" t="s">
        <v>258</v>
      </c>
      <c r="H56" t="s">
        <v>259</v>
      </c>
      <c r="I56" t="s">
        <v>443</v>
      </c>
      <c r="J56">
        <v>1</v>
      </c>
      <c r="L56">
        <v>1637</v>
      </c>
      <c r="M56" t="str">
        <f t="shared" si="1"/>
        <v>B. 1,001 - ≤3,300</v>
      </c>
      <c r="N56" t="s">
        <v>424</v>
      </c>
      <c r="O56" t="s">
        <v>436</v>
      </c>
    </row>
    <row r="57" spans="1:15" x14ac:dyDescent="0.35">
      <c r="A57">
        <v>94</v>
      </c>
      <c r="B57" t="s">
        <v>260</v>
      </c>
      <c r="C57" t="s">
        <v>42</v>
      </c>
      <c r="D57">
        <v>473</v>
      </c>
      <c r="E57" t="s">
        <v>12</v>
      </c>
      <c r="F57" t="s">
        <v>261</v>
      </c>
      <c r="H57" t="s">
        <v>207</v>
      </c>
      <c r="I57" t="s">
        <v>443</v>
      </c>
      <c r="J57">
        <v>1</v>
      </c>
      <c r="L57">
        <v>1562</v>
      </c>
      <c r="M57" t="str">
        <f t="shared" si="1"/>
        <v>B. 1,001 - ≤3,300</v>
      </c>
      <c r="N57" t="s">
        <v>424</v>
      </c>
      <c r="O57" t="s">
        <v>436</v>
      </c>
    </row>
    <row r="58" spans="1:15" x14ac:dyDescent="0.35">
      <c r="A58">
        <v>95</v>
      </c>
      <c r="B58" t="s">
        <v>262</v>
      </c>
      <c r="C58" t="s">
        <v>42</v>
      </c>
      <c r="D58">
        <v>335</v>
      </c>
      <c r="E58" t="s">
        <v>12</v>
      </c>
      <c r="F58" t="s">
        <v>263</v>
      </c>
      <c r="H58" t="s">
        <v>264</v>
      </c>
      <c r="I58" t="s">
        <v>443</v>
      </c>
      <c r="J58">
        <v>1</v>
      </c>
      <c r="L58">
        <v>1105</v>
      </c>
      <c r="M58" t="str">
        <f t="shared" si="1"/>
        <v>B. 1,001 - ≤3,300</v>
      </c>
      <c r="N58" t="s">
        <v>424</v>
      </c>
      <c r="O58" t="s">
        <v>436</v>
      </c>
    </row>
    <row r="59" spans="1:15" x14ac:dyDescent="0.35">
      <c r="A59">
        <v>96</v>
      </c>
      <c r="B59" t="s">
        <v>265</v>
      </c>
      <c r="C59" t="s">
        <v>42</v>
      </c>
      <c r="D59">
        <v>32</v>
      </c>
      <c r="E59" t="s">
        <v>12</v>
      </c>
      <c r="F59" t="s">
        <v>266</v>
      </c>
      <c r="H59" t="s">
        <v>267</v>
      </c>
      <c r="I59" t="s">
        <v>443</v>
      </c>
      <c r="J59">
        <v>1</v>
      </c>
      <c r="L59">
        <v>60</v>
      </c>
      <c r="M59" t="str">
        <f t="shared" si="1"/>
        <v>A. ≤1,000</v>
      </c>
      <c r="N59" t="s">
        <v>424</v>
      </c>
      <c r="O59" t="s">
        <v>436</v>
      </c>
    </row>
    <row r="60" spans="1:15" x14ac:dyDescent="0.35">
      <c r="A60">
        <v>100</v>
      </c>
      <c r="B60" t="s">
        <v>277</v>
      </c>
      <c r="C60" t="s">
        <v>42</v>
      </c>
      <c r="D60">
        <v>46</v>
      </c>
      <c r="E60" t="s">
        <v>12</v>
      </c>
      <c r="F60" t="s">
        <v>278</v>
      </c>
      <c r="H60" t="s">
        <v>100</v>
      </c>
      <c r="I60" t="s">
        <v>443</v>
      </c>
      <c r="J60">
        <v>1</v>
      </c>
      <c r="L60">
        <v>130</v>
      </c>
      <c r="M60" t="str">
        <f t="shared" si="1"/>
        <v>A. ≤1,000</v>
      </c>
      <c r="N60" t="s">
        <v>424</v>
      </c>
      <c r="O60" t="s">
        <v>436</v>
      </c>
    </row>
    <row r="61" spans="1:15" x14ac:dyDescent="0.35">
      <c r="A61">
        <v>101</v>
      </c>
      <c r="B61" t="s">
        <v>279</v>
      </c>
      <c r="C61" t="s">
        <v>42</v>
      </c>
      <c r="D61">
        <v>83</v>
      </c>
      <c r="E61" t="s">
        <v>12</v>
      </c>
      <c r="F61" t="s">
        <v>280</v>
      </c>
      <c r="H61" t="s">
        <v>100</v>
      </c>
      <c r="I61" t="s">
        <v>443</v>
      </c>
      <c r="J61">
        <v>1</v>
      </c>
      <c r="L61">
        <v>200</v>
      </c>
      <c r="M61" t="str">
        <f t="shared" si="1"/>
        <v>A. ≤1,000</v>
      </c>
      <c r="N61" t="s">
        <v>424</v>
      </c>
      <c r="O61" t="s">
        <v>436</v>
      </c>
    </row>
    <row r="62" spans="1:15" x14ac:dyDescent="0.35">
      <c r="A62">
        <v>102</v>
      </c>
      <c r="B62" t="s">
        <v>281</v>
      </c>
      <c r="C62" t="s">
        <v>42</v>
      </c>
      <c r="D62">
        <v>67</v>
      </c>
      <c r="E62" t="s">
        <v>12</v>
      </c>
      <c r="F62" t="s">
        <v>282</v>
      </c>
      <c r="H62" t="s">
        <v>100</v>
      </c>
      <c r="I62" t="s">
        <v>443</v>
      </c>
      <c r="J62">
        <v>1</v>
      </c>
      <c r="L62">
        <v>264</v>
      </c>
      <c r="M62" t="str">
        <f t="shared" si="1"/>
        <v>A. ≤1,000</v>
      </c>
      <c r="N62" t="s">
        <v>424</v>
      </c>
      <c r="O62" t="s">
        <v>436</v>
      </c>
    </row>
    <row r="63" spans="1:15" x14ac:dyDescent="0.35">
      <c r="A63">
        <v>103</v>
      </c>
      <c r="B63" t="s">
        <v>283</v>
      </c>
      <c r="C63" t="s">
        <v>42</v>
      </c>
      <c r="D63">
        <v>66</v>
      </c>
      <c r="E63" t="s">
        <v>12</v>
      </c>
      <c r="F63" t="s">
        <v>284</v>
      </c>
      <c r="H63" t="s">
        <v>100</v>
      </c>
      <c r="I63" t="s">
        <v>443</v>
      </c>
      <c r="J63">
        <v>1</v>
      </c>
      <c r="L63">
        <v>150</v>
      </c>
      <c r="M63" t="str">
        <f t="shared" si="1"/>
        <v>A. ≤1,000</v>
      </c>
      <c r="N63" t="s">
        <v>424</v>
      </c>
      <c r="O63" t="s">
        <v>436</v>
      </c>
    </row>
    <row r="64" spans="1:15" x14ac:dyDescent="0.35">
      <c r="A64">
        <v>104</v>
      </c>
      <c r="B64" t="s">
        <v>285</v>
      </c>
      <c r="C64" t="s">
        <v>42</v>
      </c>
      <c r="D64">
        <v>162</v>
      </c>
      <c r="E64" t="s">
        <v>12</v>
      </c>
      <c r="F64" t="s">
        <v>286</v>
      </c>
      <c r="H64" t="s">
        <v>168</v>
      </c>
      <c r="I64" t="s">
        <v>443</v>
      </c>
      <c r="J64">
        <v>1</v>
      </c>
      <c r="L64">
        <v>568</v>
      </c>
      <c r="M64" t="str">
        <f t="shared" si="1"/>
        <v>A. ≤1,000</v>
      </c>
      <c r="N64" t="s">
        <v>424</v>
      </c>
      <c r="O64" t="s">
        <v>436</v>
      </c>
    </row>
    <row r="65" spans="1:15" x14ac:dyDescent="0.35">
      <c r="A65">
        <v>105</v>
      </c>
      <c r="B65" t="s">
        <v>287</v>
      </c>
      <c r="C65" t="s">
        <v>42</v>
      </c>
      <c r="D65">
        <v>34</v>
      </c>
      <c r="E65" t="s">
        <v>12</v>
      </c>
      <c r="F65" t="s">
        <v>288</v>
      </c>
      <c r="H65" t="s">
        <v>100</v>
      </c>
      <c r="I65" t="s">
        <v>443</v>
      </c>
      <c r="J65">
        <v>1</v>
      </c>
      <c r="L65">
        <v>100</v>
      </c>
      <c r="M65" t="str">
        <f t="shared" si="1"/>
        <v>A. ≤1,000</v>
      </c>
      <c r="N65" t="s">
        <v>424</v>
      </c>
      <c r="O65" t="s">
        <v>436</v>
      </c>
    </row>
    <row r="66" spans="1:15" x14ac:dyDescent="0.35">
      <c r="A66">
        <v>106</v>
      </c>
      <c r="B66" t="s">
        <v>289</v>
      </c>
      <c r="C66" t="s">
        <v>42</v>
      </c>
      <c r="D66">
        <v>26</v>
      </c>
      <c r="E66" t="s">
        <v>12</v>
      </c>
      <c r="F66" t="s">
        <v>290</v>
      </c>
      <c r="H66" t="s">
        <v>207</v>
      </c>
      <c r="I66" t="s">
        <v>443</v>
      </c>
      <c r="J66">
        <v>1</v>
      </c>
      <c r="L66">
        <v>100</v>
      </c>
      <c r="M66" t="str">
        <f t="shared" ref="M66:M97" si="2">IF(L66&lt;1001,"A. ≤1,000",IF(L66&lt;3301,"B. 1,001 - ≤3,300","C. &gt;3,300"))</f>
        <v>A. ≤1,000</v>
      </c>
      <c r="N66" t="s">
        <v>424</v>
      </c>
      <c r="O66" t="s">
        <v>436</v>
      </c>
    </row>
    <row r="67" spans="1:15" x14ac:dyDescent="0.35">
      <c r="A67">
        <v>107</v>
      </c>
      <c r="B67" t="s">
        <v>291</v>
      </c>
      <c r="C67" t="s">
        <v>42</v>
      </c>
      <c r="D67">
        <v>38</v>
      </c>
      <c r="E67" t="s">
        <v>12</v>
      </c>
      <c r="F67" t="s">
        <v>292</v>
      </c>
      <c r="H67" t="s">
        <v>293</v>
      </c>
      <c r="I67" t="s">
        <v>443</v>
      </c>
      <c r="J67">
        <v>1</v>
      </c>
      <c r="L67">
        <v>150</v>
      </c>
      <c r="M67" t="str">
        <f t="shared" si="2"/>
        <v>A. ≤1,000</v>
      </c>
      <c r="N67" t="s">
        <v>424</v>
      </c>
      <c r="O67" t="s">
        <v>436</v>
      </c>
    </row>
    <row r="68" spans="1:15" x14ac:dyDescent="0.35">
      <c r="A68">
        <v>108</v>
      </c>
      <c r="B68" t="s">
        <v>294</v>
      </c>
      <c r="C68" t="s">
        <v>42</v>
      </c>
      <c r="D68">
        <v>20</v>
      </c>
      <c r="E68" t="s">
        <v>12</v>
      </c>
      <c r="F68" t="s">
        <v>295</v>
      </c>
      <c r="H68" t="s">
        <v>296</v>
      </c>
      <c r="I68" t="s">
        <v>443</v>
      </c>
      <c r="J68">
        <v>1</v>
      </c>
      <c r="L68">
        <v>45</v>
      </c>
      <c r="M68" t="str">
        <f t="shared" si="2"/>
        <v>A. ≤1,000</v>
      </c>
      <c r="N68" t="s">
        <v>424</v>
      </c>
      <c r="O68" t="s">
        <v>436</v>
      </c>
    </row>
    <row r="69" spans="1:15" x14ac:dyDescent="0.35">
      <c r="A69">
        <v>120</v>
      </c>
      <c r="B69" t="s">
        <v>321</v>
      </c>
      <c r="C69" t="s">
        <v>42</v>
      </c>
      <c r="D69">
        <v>31</v>
      </c>
      <c r="E69" t="s">
        <v>12</v>
      </c>
      <c r="F69" t="s">
        <v>322</v>
      </c>
      <c r="H69" t="s">
        <v>323</v>
      </c>
      <c r="I69" t="s">
        <v>443</v>
      </c>
      <c r="J69">
        <v>1</v>
      </c>
      <c r="L69">
        <v>100</v>
      </c>
      <c r="M69" t="str">
        <f t="shared" si="2"/>
        <v>A. ≤1,000</v>
      </c>
      <c r="N69" t="s">
        <v>424</v>
      </c>
      <c r="O69" t="s">
        <v>436</v>
      </c>
    </row>
    <row r="70" spans="1:15" x14ac:dyDescent="0.35">
      <c r="A70">
        <v>122</v>
      </c>
      <c r="B70" t="s">
        <v>327</v>
      </c>
      <c r="C70" t="s">
        <v>42</v>
      </c>
      <c r="D70">
        <v>89</v>
      </c>
      <c r="E70" t="s">
        <v>38</v>
      </c>
      <c r="F70" t="s">
        <v>328</v>
      </c>
      <c r="H70" t="s">
        <v>40</v>
      </c>
      <c r="I70" t="s">
        <v>443</v>
      </c>
      <c r="J70">
        <v>1</v>
      </c>
      <c r="L70">
        <v>180</v>
      </c>
      <c r="M70" t="str">
        <f t="shared" si="2"/>
        <v>A. ≤1,000</v>
      </c>
      <c r="N70" t="s">
        <v>424</v>
      </c>
      <c r="O70" t="s">
        <v>436</v>
      </c>
    </row>
    <row r="71" spans="1:15" x14ac:dyDescent="0.35">
      <c r="A71">
        <v>137</v>
      </c>
      <c r="B71" t="s">
        <v>359</v>
      </c>
      <c r="C71" t="s">
        <v>42</v>
      </c>
      <c r="D71">
        <v>4</v>
      </c>
      <c r="E71" t="s">
        <v>12</v>
      </c>
      <c r="F71" t="s">
        <v>360</v>
      </c>
      <c r="H71" t="s">
        <v>361</v>
      </c>
      <c r="I71" t="s">
        <v>443</v>
      </c>
      <c r="J71">
        <v>1</v>
      </c>
      <c r="L71">
        <v>50</v>
      </c>
      <c r="M71" t="str">
        <f t="shared" si="2"/>
        <v>A. ≤1,000</v>
      </c>
      <c r="N71" t="s">
        <v>424</v>
      </c>
      <c r="O71" t="s">
        <v>436</v>
      </c>
    </row>
    <row r="72" spans="1:15" x14ac:dyDescent="0.35">
      <c r="A72">
        <v>99</v>
      </c>
      <c r="B72" t="s">
        <v>273</v>
      </c>
      <c r="C72" t="s">
        <v>274</v>
      </c>
      <c r="D72">
        <v>67</v>
      </c>
      <c r="E72" t="s">
        <v>12</v>
      </c>
      <c r="F72" t="s">
        <v>275</v>
      </c>
      <c r="H72" t="s">
        <v>276</v>
      </c>
      <c r="I72" t="s">
        <v>443</v>
      </c>
      <c r="J72">
        <v>1</v>
      </c>
      <c r="L72">
        <v>286</v>
      </c>
      <c r="M72" t="str">
        <f t="shared" si="2"/>
        <v>A. ≤1,000</v>
      </c>
      <c r="N72" t="s">
        <v>424</v>
      </c>
      <c r="O72" t="s">
        <v>436</v>
      </c>
    </row>
    <row r="73" spans="1:15" x14ac:dyDescent="0.35">
      <c r="A73">
        <v>141</v>
      </c>
      <c r="B73" t="s">
        <v>368</v>
      </c>
      <c r="C73" t="s">
        <v>274</v>
      </c>
      <c r="D73">
        <v>26</v>
      </c>
      <c r="E73" t="s">
        <v>12</v>
      </c>
      <c r="F73" t="s">
        <v>369</v>
      </c>
      <c r="H73" t="s">
        <v>163</v>
      </c>
      <c r="I73" t="s">
        <v>443</v>
      </c>
      <c r="J73">
        <v>1</v>
      </c>
      <c r="L73">
        <v>55</v>
      </c>
      <c r="M73" t="str">
        <f t="shared" si="2"/>
        <v>A. ≤1,000</v>
      </c>
      <c r="N73" t="s">
        <v>424</v>
      </c>
      <c r="O73" t="s">
        <v>436</v>
      </c>
    </row>
    <row r="74" spans="1:15" x14ac:dyDescent="0.35">
      <c r="A74">
        <v>12</v>
      </c>
      <c r="B74" t="s">
        <v>47</v>
      </c>
      <c r="C74" t="s">
        <v>48</v>
      </c>
      <c r="D74">
        <v>1554</v>
      </c>
      <c r="E74" t="s">
        <v>12</v>
      </c>
      <c r="F74" t="s">
        <v>49</v>
      </c>
      <c r="H74" t="s">
        <v>50</v>
      </c>
      <c r="I74" t="s">
        <v>443</v>
      </c>
      <c r="J74">
        <v>1</v>
      </c>
      <c r="L74">
        <v>3800</v>
      </c>
      <c r="M74" t="str">
        <f t="shared" si="2"/>
        <v>C. &gt;3,300</v>
      </c>
      <c r="N74" t="s">
        <v>424</v>
      </c>
      <c r="O74" t="s">
        <v>436</v>
      </c>
    </row>
    <row r="75" spans="1:15" x14ac:dyDescent="0.35">
      <c r="A75">
        <v>15</v>
      </c>
      <c r="B75" t="s">
        <v>57</v>
      </c>
      <c r="C75" t="s">
        <v>48</v>
      </c>
      <c r="D75">
        <v>2820</v>
      </c>
      <c r="E75" t="s">
        <v>12</v>
      </c>
      <c r="F75" t="s">
        <v>58</v>
      </c>
      <c r="H75" t="s">
        <v>59</v>
      </c>
      <c r="I75" t="s">
        <v>443</v>
      </c>
      <c r="J75">
        <v>1</v>
      </c>
      <c r="L75">
        <v>7273</v>
      </c>
      <c r="M75" t="str">
        <f t="shared" si="2"/>
        <v>C. &gt;3,300</v>
      </c>
      <c r="N75" t="s">
        <v>424</v>
      </c>
      <c r="O75" t="s">
        <v>436</v>
      </c>
    </row>
    <row r="76" spans="1:15" x14ac:dyDescent="0.35">
      <c r="A76">
        <v>19</v>
      </c>
      <c r="B76" t="s">
        <v>70</v>
      </c>
      <c r="C76" t="s">
        <v>48</v>
      </c>
      <c r="D76">
        <v>1348</v>
      </c>
      <c r="E76" t="s">
        <v>12</v>
      </c>
      <c r="F76" t="s">
        <v>71</v>
      </c>
      <c r="H76" t="s">
        <v>54</v>
      </c>
      <c r="I76" t="s">
        <v>72</v>
      </c>
      <c r="J76">
        <v>2</v>
      </c>
      <c r="L76">
        <v>5200</v>
      </c>
      <c r="M76" t="str">
        <f t="shared" si="2"/>
        <v>C. &gt;3,300</v>
      </c>
      <c r="N76" t="s">
        <v>424</v>
      </c>
      <c r="O76" t="s">
        <v>436</v>
      </c>
    </row>
    <row r="77" spans="1:15" x14ac:dyDescent="0.35">
      <c r="A77">
        <v>23</v>
      </c>
      <c r="B77" t="s">
        <v>82</v>
      </c>
      <c r="C77" t="s">
        <v>48</v>
      </c>
      <c r="D77">
        <v>2356</v>
      </c>
      <c r="E77" t="s">
        <v>12</v>
      </c>
      <c r="F77" t="s">
        <v>83</v>
      </c>
      <c r="H77" t="s">
        <v>14</v>
      </c>
      <c r="I77" t="s">
        <v>443</v>
      </c>
      <c r="J77">
        <v>1</v>
      </c>
      <c r="L77">
        <v>7404</v>
      </c>
      <c r="M77" t="str">
        <f t="shared" si="2"/>
        <v>C. &gt;3,300</v>
      </c>
      <c r="N77" t="s">
        <v>424</v>
      </c>
      <c r="O77" t="s">
        <v>436</v>
      </c>
    </row>
    <row r="78" spans="1:15" x14ac:dyDescent="0.35">
      <c r="A78">
        <v>26</v>
      </c>
      <c r="B78" t="s">
        <v>88</v>
      </c>
      <c r="C78" t="s">
        <v>48</v>
      </c>
      <c r="D78">
        <v>1</v>
      </c>
      <c r="E78" t="s">
        <v>38</v>
      </c>
      <c r="F78" t="s">
        <v>89</v>
      </c>
      <c r="H78" t="s">
        <v>40</v>
      </c>
      <c r="I78" t="s">
        <v>443</v>
      </c>
      <c r="J78">
        <v>1</v>
      </c>
      <c r="L78">
        <v>27</v>
      </c>
      <c r="M78" t="str">
        <f t="shared" si="2"/>
        <v>A. ≤1,000</v>
      </c>
      <c r="N78" t="s">
        <v>427</v>
      </c>
      <c r="O78" t="s">
        <v>436</v>
      </c>
    </row>
    <row r="79" spans="1:15" x14ac:dyDescent="0.35">
      <c r="A79">
        <v>27</v>
      </c>
      <c r="B79" t="s">
        <v>90</v>
      </c>
      <c r="C79" t="s">
        <v>48</v>
      </c>
      <c r="D79">
        <v>21</v>
      </c>
      <c r="E79" t="s">
        <v>38</v>
      </c>
      <c r="F79" t="s">
        <v>91</v>
      </c>
      <c r="H79" t="s">
        <v>40</v>
      </c>
      <c r="I79" t="s">
        <v>443</v>
      </c>
      <c r="J79">
        <v>1</v>
      </c>
      <c r="L79">
        <v>76</v>
      </c>
      <c r="M79" t="str">
        <f t="shared" si="2"/>
        <v>A. ≤1,000</v>
      </c>
      <c r="N79" t="s">
        <v>427</v>
      </c>
      <c r="O79" t="s">
        <v>436</v>
      </c>
    </row>
    <row r="80" spans="1:15" x14ac:dyDescent="0.35">
      <c r="A80">
        <v>34</v>
      </c>
      <c r="B80" t="s">
        <v>110</v>
      </c>
      <c r="C80" t="s">
        <v>48</v>
      </c>
      <c r="D80">
        <v>5</v>
      </c>
      <c r="E80" t="s">
        <v>38</v>
      </c>
      <c r="F80" t="s">
        <v>111</v>
      </c>
      <c r="H80" t="s">
        <v>40</v>
      </c>
      <c r="I80" t="s">
        <v>443</v>
      </c>
      <c r="J80">
        <v>1</v>
      </c>
      <c r="L80">
        <v>100</v>
      </c>
      <c r="M80" t="str">
        <f t="shared" si="2"/>
        <v>A. ≤1,000</v>
      </c>
      <c r="N80" t="s">
        <v>426</v>
      </c>
      <c r="O80" t="s">
        <v>436</v>
      </c>
    </row>
    <row r="81" spans="1:15" x14ac:dyDescent="0.35">
      <c r="A81">
        <v>39</v>
      </c>
      <c r="B81" t="s">
        <v>124</v>
      </c>
      <c r="C81" t="s">
        <v>48</v>
      </c>
      <c r="D81">
        <v>6</v>
      </c>
      <c r="E81" t="s">
        <v>38</v>
      </c>
      <c r="F81" t="s">
        <v>125</v>
      </c>
      <c r="H81" t="s">
        <v>40</v>
      </c>
      <c r="I81" t="s">
        <v>443</v>
      </c>
      <c r="J81">
        <v>1</v>
      </c>
      <c r="L81">
        <v>50</v>
      </c>
      <c r="M81" t="str">
        <f t="shared" si="2"/>
        <v>A. ≤1,000</v>
      </c>
      <c r="N81" t="s">
        <v>426</v>
      </c>
      <c r="O81" t="s">
        <v>436</v>
      </c>
    </row>
    <row r="82" spans="1:15" x14ac:dyDescent="0.35">
      <c r="A82">
        <v>42</v>
      </c>
      <c r="B82" t="s">
        <v>132</v>
      </c>
      <c r="C82" t="s">
        <v>48</v>
      </c>
      <c r="D82">
        <v>18</v>
      </c>
      <c r="E82" t="s">
        <v>12</v>
      </c>
      <c r="F82" t="s">
        <v>133</v>
      </c>
      <c r="H82" t="s">
        <v>100</v>
      </c>
      <c r="I82" t="s">
        <v>443</v>
      </c>
      <c r="J82">
        <v>1</v>
      </c>
      <c r="L82">
        <v>295</v>
      </c>
      <c r="M82" t="str">
        <f t="shared" si="2"/>
        <v>A. ≤1,000</v>
      </c>
      <c r="N82" t="s">
        <v>426</v>
      </c>
      <c r="O82" t="s">
        <v>436</v>
      </c>
    </row>
    <row r="83" spans="1:15" x14ac:dyDescent="0.35">
      <c r="A83">
        <v>55</v>
      </c>
      <c r="B83" t="s">
        <v>166</v>
      </c>
      <c r="C83" t="s">
        <v>48</v>
      </c>
      <c r="D83">
        <v>91</v>
      </c>
      <c r="E83" t="s">
        <v>12</v>
      </c>
      <c r="F83" t="s">
        <v>167</v>
      </c>
      <c r="H83" t="s">
        <v>168</v>
      </c>
      <c r="I83" t="s">
        <v>443</v>
      </c>
      <c r="J83">
        <v>1</v>
      </c>
      <c r="L83">
        <v>188</v>
      </c>
      <c r="M83" t="str">
        <f t="shared" si="2"/>
        <v>A. ≤1,000</v>
      </c>
      <c r="N83" t="s">
        <v>424</v>
      </c>
      <c r="O83" t="s">
        <v>436</v>
      </c>
    </row>
    <row r="84" spans="1:15" x14ac:dyDescent="0.35">
      <c r="A84">
        <v>142</v>
      </c>
      <c r="B84" t="s">
        <v>370</v>
      </c>
      <c r="C84" t="s">
        <v>48</v>
      </c>
      <c r="D84">
        <v>42</v>
      </c>
      <c r="E84" t="s">
        <v>12</v>
      </c>
      <c r="F84" t="s">
        <v>371</v>
      </c>
      <c r="H84" t="s">
        <v>372</v>
      </c>
      <c r="I84" t="s">
        <v>443</v>
      </c>
      <c r="J84">
        <v>1</v>
      </c>
      <c r="L84">
        <v>280</v>
      </c>
      <c r="M84" t="str">
        <f t="shared" si="2"/>
        <v>A. ≤1,000</v>
      </c>
      <c r="N84" t="s">
        <v>424</v>
      </c>
      <c r="O84" t="s">
        <v>436</v>
      </c>
    </row>
    <row r="85" spans="1:15" x14ac:dyDescent="0.35">
      <c r="A85">
        <v>151</v>
      </c>
      <c r="B85" t="s">
        <v>403</v>
      </c>
      <c r="C85" t="s">
        <v>48</v>
      </c>
      <c r="D85">
        <v>16</v>
      </c>
      <c r="E85" t="s">
        <v>374</v>
      </c>
      <c r="F85" t="s">
        <v>404</v>
      </c>
      <c r="G85" t="s">
        <v>405</v>
      </c>
      <c r="H85" t="s">
        <v>406</v>
      </c>
      <c r="I85" t="s">
        <v>443</v>
      </c>
      <c r="J85">
        <v>1</v>
      </c>
      <c r="L85">
        <v>55</v>
      </c>
      <c r="M85" t="str">
        <f t="shared" si="2"/>
        <v>A. ≤1,000</v>
      </c>
      <c r="N85" t="s">
        <v>424</v>
      </c>
      <c r="O85" t="s">
        <v>435</v>
      </c>
    </row>
    <row r="86" spans="1:15" x14ac:dyDescent="0.35">
      <c r="A86">
        <v>153</v>
      </c>
      <c r="B86" t="s">
        <v>410</v>
      </c>
      <c r="C86" t="s">
        <v>48</v>
      </c>
      <c r="D86">
        <v>37</v>
      </c>
      <c r="E86" t="s">
        <v>374</v>
      </c>
      <c r="F86" t="s">
        <v>411</v>
      </c>
      <c r="G86" t="s">
        <v>412</v>
      </c>
      <c r="H86" t="s">
        <v>413</v>
      </c>
      <c r="I86" t="s">
        <v>443</v>
      </c>
      <c r="J86">
        <v>1</v>
      </c>
      <c r="M86" t="str">
        <f t="shared" si="2"/>
        <v>A. ≤1,000</v>
      </c>
      <c r="N86" t="s">
        <v>424</v>
      </c>
      <c r="O86" t="s">
        <v>435</v>
      </c>
    </row>
    <row r="87" spans="1:15" x14ac:dyDescent="0.35">
      <c r="A87">
        <v>154</v>
      </c>
      <c r="B87" t="s">
        <v>414</v>
      </c>
      <c r="C87" t="s">
        <v>48</v>
      </c>
      <c r="D87">
        <v>33</v>
      </c>
      <c r="E87" t="s">
        <v>374</v>
      </c>
      <c r="F87" t="s">
        <v>415</v>
      </c>
      <c r="G87" t="s">
        <v>416</v>
      </c>
      <c r="H87" t="s">
        <v>417</v>
      </c>
      <c r="I87" t="s">
        <v>72</v>
      </c>
      <c r="J87">
        <v>1</v>
      </c>
      <c r="L87">
        <v>152</v>
      </c>
      <c r="M87" t="str">
        <f t="shared" si="2"/>
        <v>A. ≤1,000</v>
      </c>
      <c r="N87" t="s">
        <v>424</v>
      </c>
      <c r="O87" t="s">
        <v>435</v>
      </c>
    </row>
    <row r="88" spans="1:15" x14ac:dyDescent="0.35">
      <c r="A88">
        <v>13</v>
      </c>
      <c r="B88" t="s">
        <v>51</v>
      </c>
      <c r="C88" t="s">
        <v>52</v>
      </c>
      <c r="D88">
        <v>3062</v>
      </c>
      <c r="E88" t="s">
        <v>12</v>
      </c>
      <c r="F88" t="s">
        <v>53</v>
      </c>
      <c r="H88" t="s">
        <v>54</v>
      </c>
      <c r="I88" t="s">
        <v>443</v>
      </c>
      <c r="J88">
        <v>1</v>
      </c>
      <c r="L88">
        <v>14894</v>
      </c>
      <c r="M88" t="str">
        <f t="shared" si="2"/>
        <v>C. &gt;3,300</v>
      </c>
      <c r="N88" t="s">
        <v>424</v>
      </c>
      <c r="O88" t="s">
        <v>436</v>
      </c>
    </row>
    <row r="89" spans="1:15" x14ac:dyDescent="0.35">
      <c r="A89">
        <v>41</v>
      </c>
      <c r="B89" t="s">
        <v>129</v>
      </c>
      <c r="C89" t="s">
        <v>52</v>
      </c>
      <c r="D89">
        <v>5</v>
      </c>
      <c r="E89" t="s">
        <v>12</v>
      </c>
      <c r="F89" t="s">
        <v>130</v>
      </c>
      <c r="H89" t="s">
        <v>131</v>
      </c>
      <c r="I89" t="s">
        <v>443</v>
      </c>
      <c r="J89">
        <v>1</v>
      </c>
      <c r="L89">
        <v>150</v>
      </c>
      <c r="M89" t="str">
        <f t="shared" si="2"/>
        <v>A. ≤1,000</v>
      </c>
      <c r="N89" t="s">
        <v>426</v>
      </c>
      <c r="O89" t="s">
        <v>436</v>
      </c>
    </row>
    <row r="90" spans="1:15" x14ac:dyDescent="0.35">
      <c r="A90">
        <v>87</v>
      </c>
      <c r="B90" t="s">
        <v>240</v>
      </c>
      <c r="C90" t="s">
        <v>52</v>
      </c>
      <c r="D90">
        <v>455</v>
      </c>
      <c r="E90" t="s">
        <v>12</v>
      </c>
      <c r="F90" t="s">
        <v>241</v>
      </c>
      <c r="H90" t="s">
        <v>207</v>
      </c>
      <c r="I90" t="s">
        <v>443</v>
      </c>
      <c r="J90">
        <v>1</v>
      </c>
      <c r="L90">
        <v>1700</v>
      </c>
      <c r="M90" t="str">
        <f t="shared" si="2"/>
        <v>B. 1,001 - ≤3,300</v>
      </c>
      <c r="N90" t="s">
        <v>424</v>
      </c>
      <c r="O90" t="s">
        <v>436</v>
      </c>
    </row>
    <row r="91" spans="1:15" x14ac:dyDescent="0.35">
      <c r="A91">
        <v>138</v>
      </c>
      <c r="B91" t="s">
        <v>362</v>
      </c>
      <c r="C91" t="s">
        <v>52</v>
      </c>
      <c r="D91">
        <v>42</v>
      </c>
      <c r="E91" t="s">
        <v>12</v>
      </c>
      <c r="F91" t="s">
        <v>363</v>
      </c>
      <c r="H91" t="s">
        <v>168</v>
      </c>
      <c r="I91" t="s">
        <v>443</v>
      </c>
      <c r="J91">
        <v>1</v>
      </c>
      <c r="L91">
        <v>150</v>
      </c>
      <c r="M91" t="str">
        <f t="shared" si="2"/>
        <v>A. ≤1,000</v>
      </c>
      <c r="N91" t="s">
        <v>424</v>
      </c>
      <c r="O91" t="s">
        <v>436</v>
      </c>
    </row>
    <row r="92" spans="1:15" x14ac:dyDescent="0.35">
      <c r="A92">
        <v>50</v>
      </c>
      <c r="B92" t="s">
        <v>153</v>
      </c>
      <c r="C92" t="s">
        <v>154</v>
      </c>
      <c r="D92">
        <v>65</v>
      </c>
      <c r="E92" t="s">
        <v>12</v>
      </c>
      <c r="F92" t="s">
        <v>155</v>
      </c>
      <c r="H92" t="s">
        <v>59</v>
      </c>
      <c r="I92" t="s">
        <v>443</v>
      </c>
      <c r="J92">
        <v>1</v>
      </c>
      <c r="L92">
        <v>130</v>
      </c>
      <c r="M92" t="str">
        <f t="shared" si="2"/>
        <v>A. ≤1,000</v>
      </c>
      <c r="N92" t="s">
        <v>424</v>
      </c>
      <c r="O92" t="s">
        <v>436</v>
      </c>
    </row>
    <row r="93" spans="1:15" x14ac:dyDescent="0.35">
      <c r="A93">
        <v>52</v>
      </c>
      <c r="B93" t="s">
        <v>158</v>
      </c>
      <c r="C93" t="s">
        <v>159</v>
      </c>
      <c r="D93">
        <v>162</v>
      </c>
      <c r="E93" t="s">
        <v>12</v>
      </c>
      <c r="F93" t="s">
        <v>160</v>
      </c>
      <c r="H93" t="s">
        <v>81</v>
      </c>
      <c r="I93" t="s">
        <v>443</v>
      </c>
      <c r="J93">
        <v>1</v>
      </c>
      <c r="L93">
        <v>454</v>
      </c>
      <c r="M93" t="str">
        <f t="shared" si="2"/>
        <v>A. ≤1,000</v>
      </c>
      <c r="N93" t="s">
        <v>424</v>
      </c>
      <c r="O93" t="s">
        <v>436</v>
      </c>
    </row>
    <row r="94" spans="1:15" x14ac:dyDescent="0.35">
      <c r="A94">
        <v>29</v>
      </c>
      <c r="B94" t="s">
        <v>94</v>
      </c>
      <c r="C94" t="s">
        <v>95</v>
      </c>
      <c r="D94">
        <v>5</v>
      </c>
      <c r="E94" t="s">
        <v>38</v>
      </c>
      <c r="F94" t="s">
        <v>96</v>
      </c>
      <c r="H94" t="s">
        <v>40</v>
      </c>
      <c r="I94" t="s">
        <v>443</v>
      </c>
      <c r="J94">
        <v>1</v>
      </c>
      <c r="L94">
        <v>500</v>
      </c>
      <c r="M94" t="str">
        <f t="shared" si="2"/>
        <v>A. ≤1,000</v>
      </c>
      <c r="N94" t="s">
        <v>427</v>
      </c>
      <c r="O94" t="s">
        <v>436</v>
      </c>
    </row>
    <row r="95" spans="1:15" x14ac:dyDescent="0.35">
      <c r="A95">
        <v>74</v>
      </c>
      <c r="B95" t="s">
        <v>213</v>
      </c>
      <c r="C95" t="s">
        <v>214</v>
      </c>
      <c r="D95">
        <v>58</v>
      </c>
      <c r="E95" t="s">
        <v>38</v>
      </c>
      <c r="F95" t="s">
        <v>215</v>
      </c>
      <c r="H95" t="s">
        <v>40</v>
      </c>
      <c r="I95" t="s">
        <v>443</v>
      </c>
      <c r="J95">
        <v>1</v>
      </c>
      <c r="L95">
        <v>950</v>
      </c>
      <c r="M95" t="str">
        <f t="shared" si="2"/>
        <v>A. ≤1,000</v>
      </c>
      <c r="N95" t="s">
        <v>424</v>
      </c>
      <c r="O95" t="s">
        <v>436</v>
      </c>
    </row>
    <row r="96" spans="1:15" x14ac:dyDescent="0.35">
      <c r="A96">
        <v>109</v>
      </c>
      <c r="B96" t="s">
        <v>297</v>
      </c>
      <c r="C96" t="s">
        <v>214</v>
      </c>
      <c r="D96">
        <v>18</v>
      </c>
      <c r="E96" t="s">
        <v>38</v>
      </c>
      <c r="F96" t="s">
        <v>298</v>
      </c>
      <c r="H96" t="s">
        <v>44</v>
      </c>
      <c r="I96" t="s">
        <v>443</v>
      </c>
      <c r="J96">
        <v>1</v>
      </c>
      <c r="L96">
        <v>25</v>
      </c>
      <c r="M96" t="str">
        <f t="shared" si="2"/>
        <v>A. ≤1,000</v>
      </c>
      <c r="N96" t="s">
        <v>424</v>
      </c>
      <c r="O96" t="s">
        <v>436</v>
      </c>
    </row>
    <row r="97" spans="1:15" x14ac:dyDescent="0.35">
      <c r="A97">
        <v>139</v>
      </c>
      <c r="B97" t="s">
        <v>364</v>
      </c>
      <c r="C97" t="s">
        <v>214</v>
      </c>
      <c r="D97">
        <v>88</v>
      </c>
      <c r="E97" t="s">
        <v>38</v>
      </c>
      <c r="F97" t="s">
        <v>365</v>
      </c>
      <c r="H97" t="s">
        <v>44</v>
      </c>
      <c r="I97" t="s">
        <v>443</v>
      </c>
      <c r="J97">
        <v>1</v>
      </c>
      <c r="L97">
        <v>200</v>
      </c>
      <c r="M97" t="str">
        <f t="shared" si="2"/>
        <v>A. ≤1,000</v>
      </c>
      <c r="N97" t="s">
        <v>424</v>
      </c>
      <c r="O97" t="s">
        <v>436</v>
      </c>
    </row>
    <row r="98" spans="1:15" x14ac:dyDescent="0.35">
      <c r="A98">
        <v>73</v>
      </c>
      <c r="B98" t="s">
        <v>210</v>
      </c>
      <c r="C98" t="s">
        <v>211</v>
      </c>
      <c r="D98">
        <v>31</v>
      </c>
      <c r="E98" t="s">
        <v>38</v>
      </c>
      <c r="F98" t="s">
        <v>212</v>
      </c>
      <c r="H98" t="s">
        <v>44</v>
      </c>
      <c r="I98" t="s">
        <v>443</v>
      </c>
      <c r="J98">
        <v>1</v>
      </c>
      <c r="L98">
        <v>42</v>
      </c>
      <c r="M98" t="str">
        <f t="shared" ref="M98:M129" si="3">IF(L98&lt;1001,"A. ≤1,000",IF(L98&lt;3301,"B. 1,001 - ≤3,300","C. &gt;3,300"))</f>
        <v>A. ≤1,000</v>
      </c>
      <c r="N98" t="s">
        <v>424</v>
      </c>
      <c r="O98" t="s">
        <v>436</v>
      </c>
    </row>
    <row r="99" spans="1:15" x14ac:dyDescent="0.35">
      <c r="A99">
        <v>92</v>
      </c>
      <c r="B99" t="s">
        <v>253</v>
      </c>
      <c r="C99" t="s">
        <v>254</v>
      </c>
      <c r="D99">
        <v>14</v>
      </c>
      <c r="E99" t="s">
        <v>12</v>
      </c>
      <c r="F99" t="s">
        <v>255</v>
      </c>
      <c r="H99" t="s">
        <v>256</v>
      </c>
      <c r="I99" t="s">
        <v>443</v>
      </c>
      <c r="J99">
        <v>1</v>
      </c>
      <c r="L99">
        <v>36</v>
      </c>
      <c r="M99" t="str">
        <f t="shared" si="3"/>
        <v>A. ≤1,000</v>
      </c>
      <c r="N99" t="s">
        <v>424</v>
      </c>
      <c r="O99" t="s">
        <v>436</v>
      </c>
    </row>
    <row r="100" spans="1:15" x14ac:dyDescent="0.35">
      <c r="A100">
        <v>44</v>
      </c>
      <c r="B100" t="s">
        <v>137</v>
      </c>
      <c r="C100" t="s">
        <v>138</v>
      </c>
      <c r="D100">
        <v>15</v>
      </c>
      <c r="E100" t="s">
        <v>12</v>
      </c>
      <c r="F100" t="s">
        <v>139</v>
      </c>
      <c r="H100" t="s">
        <v>100</v>
      </c>
      <c r="I100" t="s">
        <v>443</v>
      </c>
      <c r="J100">
        <v>1</v>
      </c>
      <c r="L100">
        <v>250</v>
      </c>
      <c r="M100" t="str">
        <f t="shared" si="3"/>
        <v>A. ≤1,000</v>
      </c>
      <c r="N100" t="s">
        <v>426</v>
      </c>
      <c r="O100" t="s">
        <v>436</v>
      </c>
    </row>
    <row r="101" spans="1:15" x14ac:dyDescent="0.35">
      <c r="A101">
        <v>75</v>
      </c>
      <c r="B101" t="s">
        <v>216</v>
      </c>
      <c r="C101" t="s">
        <v>138</v>
      </c>
      <c r="D101">
        <v>32</v>
      </c>
      <c r="E101" t="s">
        <v>12</v>
      </c>
      <c r="F101" t="s">
        <v>217</v>
      </c>
      <c r="H101" t="s">
        <v>218</v>
      </c>
      <c r="I101" t="s">
        <v>443</v>
      </c>
      <c r="J101">
        <v>1</v>
      </c>
      <c r="L101">
        <v>100</v>
      </c>
      <c r="M101" t="str">
        <f t="shared" si="3"/>
        <v>A. ≤1,000</v>
      </c>
      <c r="N101" t="s">
        <v>424</v>
      </c>
      <c r="O101" t="s">
        <v>436</v>
      </c>
    </row>
    <row r="102" spans="1:15" x14ac:dyDescent="0.35">
      <c r="A102">
        <v>38</v>
      </c>
      <c r="B102" t="s">
        <v>120</v>
      </c>
      <c r="C102" t="s">
        <v>121</v>
      </c>
      <c r="D102">
        <v>1</v>
      </c>
      <c r="E102" t="s">
        <v>12</v>
      </c>
      <c r="F102" t="s">
        <v>122</v>
      </c>
      <c r="H102" t="s">
        <v>123</v>
      </c>
      <c r="I102" t="s">
        <v>443</v>
      </c>
      <c r="J102">
        <v>1</v>
      </c>
      <c r="L102">
        <v>630</v>
      </c>
      <c r="M102" t="str">
        <f t="shared" si="3"/>
        <v>A. ≤1,000</v>
      </c>
      <c r="N102" t="s">
        <v>426</v>
      </c>
      <c r="O102" t="s">
        <v>436</v>
      </c>
    </row>
    <row r="103" spans="1:15" x14ac:dyDescent="0.35">
      <c r="A103">
        <v>1</v>
      </c>
      <c r="B103" t="s">
        <v>10</v>
      </c>
      <c r="C103" t="s">
        <v>11</v>
      </c>
      <c r="D103">
        <v>4031</v>
      </c>
      <c r="E103" t="s">
        <v>12</v>
      </c>
      <c r="F103" t="s">
        <v>13</v>
      </c>
      <c r="H103" t="s">
        <v>14</v>
      </c>
      <c r="I103" t="s">
        <v>443</v>
      </c>
      <c r="J103">
        <v>1</v>
      </c>
      <c r="L103">
        <v>6032</v>
      </c>
      <c r="M103" t="str">
        <f t="shared" si="3"/>
        <v>C. &gt;3,300</v>
      </c>
      <c r="N103" t="s">
        <v>424</v>
      </c>
      <c r="O103" t="s">
        <v>436</v>
      </c>
    </row>
    <row r="104" spans="1:15" x14ac:dyDescent="0.35">
      <c r="A104">
        <v>111</v>
      </c>
      <c r="B104" t="s">
        <v>302</v>
      </c>
      <c r="C104" t="s">
        <v>11</v>
      </c>
      <c r="D104">
        <v>639</v>
      </c>
      <c r="E104" t="s">
        <v>38</v>
      </c>
      <c r="F104" t="s">
        <v>303</v>
      </c>
      <c r="H104" t="s">
        <v>40</v>
      </c>
      <c r="I104" t="s">
        <v>443</v>
      </c>
      <c r="J104">
        <v>1</v>
      </c>
      <c r="L104">
        <v>290</v>
      </c>
      <c r="M104" t="str">
        <f t="shared" si="3"/>
        <v>A. ≤1,000</v>
      </c>
      <c r="N104" t="s">
        <v>424</v>
      </c>
      <c r="O104" t="s">
        <v>436</v>
      </c>
    </row>
    <row r="105" spans="1:15" x14ac:dyDescent="0.35">
      <c r="A105">
        <v>140</v>
      </c>
      <c r="B105" t="s">
        <v>366</v>
      </c>
      <c r="C105" t="s">
        <v>11</v>
      </c>
      <c r="D105">
        <v>26</v>
      </c>
      <c r="E105" t="s">
        <v>38</v>
      </c>
      <c r="F105" t="s">
        <v>367</v>
      </c>
      <c r="H105" t="s">
        <v>40</v>
      </c>
      <c r="I105" t="s">
        <v>443</v>
      </c>
      <c r="J105">
        <v>1</v>
      </c>
      <c r="L105">
        <v>486</v>
      </c>
      <c r="M105" t="str">
        <f t="shared" si="3"/>
        <v>A. ≤1,000</v>
      </c>
      <c r="N105" t="s">
        <v>424</v>
      </c>
      <c r="O105" t="s">
        <v>436</v>
      </c>
    </row>
    <row r="106" spans="1:15" x14ac:dyDescent="0.35">
      <c r="A106">
        <v>123</v>
      </c>
      <c r="B106" t="s">
        <v>329</v>
      </c>
      <c r="C106" t="s">
        <v>330</v>
      </c>
      <c r="D106">
        <v>156</v>
      </c>
      <c r="E106" t="s">
        <v>38</v>
      </c>
      <c r="F106" t="s">
        <v>331</v>
      </c>
      <c r="H106" t="s">
        <v>40</v>
      </c>
      <c r="I106" t="s">
        <v>45</v>
      </c>
      <c r="J106">
        <v>1</v>
      </c>
      <c r="L106">
        <v>350</v>
      </c>
      <c r="M106" t="str">
        <f t="shared" si="3"/>
        <v>A. ≤1,000</v>
      </c>
      <c r="N106" t="s">
        <v>424</v>
      </c>
      <c r="O106" t="s">
        <v>436</v>
      </c>
    </row>
    <row r="107" spans="1:15" x14ac:dyDescent="0.35">
      <c r="A107">
        <v>124</v>
      </c>
      <c r="B107" t="s">
        <v>329</v>
      </c>
      <c r="C107" t="s">
        <v>330</v>
      </c>
      <c r="D107">
        <v>156</v>
      </c>
      <c r="E107" t="s">
        <v>12</v>
      </c>
      <c r="F107" t="s">
        <v>331</v>
      </c>
      <c r="H107" t="s">
        <v>54</v>
      </c>
      <c r="I107" t="s">
        <v>45</v>
      </c>
      <c r="J107">
        <v>2</v>
      </c>
      <c r="L107">
        <v>350</v>
      </c>
      <c r="M107" t="str">
        <f t="shared" si="3"/>
        <v>A. ≤1,000</v>
      </c>
      <c r="N107" t="s">
        <v>424</v>
      </c>
      <c r="O107" t="s">
        <v>436</v>
      </c>
    </row>
    <row r="108" spans="1:15" x14ac:dyDescent="0.35">
      <c r="A108">
        <v>2</v>
      </c>
      <c r="B108" t="s">
        <v>15</v>
      </c>
      <c r="C108" t="s">
        <v>16</v>
      </c>
      <c r="D108">
        <v>4293</v>
      </c>
      <c r="E108" t="s">
        <v>12</v>
      </c>
      <c r="F108" t="s">
        <v>17</v>
      </c>
      <c r="H108" t="s">
        <v>18</v>
      </c>
      <c r="I108" t="s">
        <v>443</v>
      </c>
      <c r="J108">
        <v>1</v>
      </c>
      <c r="L108">
        <v>16050</v>
      </c>
      <c r="M108" t="str">
        <f t="shared" si="3"/>
        <v>C. &gt;3,300</v>
      </c>
      <c r="N108" t="s">
        <v>424</v>
      </c>
      <c r="O108" t="s">
        <v>436</v>
      </c>
    </row>
    <row r="109" spans="1:15" x14ac:dyDescent="0.35">
      <c r="A109">
        <v>3</v>
      </c>
      <c r="B109" t="s">
        <v>19</v>
      </c>
      <c r="C109" t="s">
        <v>16</v>
      </c>
      <c r="D109">
        <v>26709</v>
      </c>
      <c r="E109" t="s">
        <v>12</v>
      </c>
      <c r="F109" t="s">
        <v>20</v>
      </c>
      <c r="H109" t="s">
        <v>18</v>
      </c>
      <c r="I109" t="s">
        <v>443</v>
      </c>
      <c r="J109">
        <v>1</v>
      </c>
      <c r="L109">
        <v>92371</v>
      </c>
      <c r="M109" t="str">
        <f t="shared" si="3"/>
        <v>C. &gt;3,300</v>
      </c>
      <c r="N109" t="s">
        <v>424</v>
      </c>
      <c r="O109" t="s">
        <v>436</v>
      </c>
    </row>
    <row r="110" spans="1:15" x14ac:dyDescent="0.35">
      <c r="A110">
        <v>4</v>
      </c>
      <c r="B110" t="s">
        <v>21</v>
      </c>
      <c r="C110" t="s">
        <v>16</v>
      </c>
      <c r="D110">
        <v>16626</v>
      </c>
      <c r="E110" t="s">
        <v>12</v>
      </c>
      <c r="F110" t="s">
        <v>22</v>
      </c>
      <c r="H110" t="s">
        <v>18</v>
      </c>
      <c r="I110" t="s">
        <v>443</v>
      </c>
      <c r="J110">
        <v>1</v>
      </c>
      <c r="L110">
        <v>86946</v>
      </c>
      <c r="M110" t="str">
        <f t="shared" si="3"/>
        <v>C. &gt;3,300</v>
      </c>
      <c r="N110" t="s">
        <v>424</v>
      </c>
      <c r="O110" t="s">
        <v>436</v>
      </c>
    </row>
    <row r="111" spans="1:15" x14ac:dyDescent="0.35">
      <c r="A111">
        <v>6</v>
      </c>
      <c r="B111" t="s">
        <v>27</v>
      </c>
      <c r="C111" t="s">
        <v>16</v>
      </c>
      <c r="D111">
        <v>4541</v>
      </c>
      <c r="E111" t="s">
        <v>12</v>
      </c>
      <c r="F111" t="s">
        <v>28</v>
      </c>
      <c r="H111" t="s">
        <v>18</v>
      </c>
      <c r="I111" t="s">
        <v>443</v>
      </c>
      <c r="J111">
        <v>1</v>
      </c>
      <c r="L111">
        <v>13500</v>
      </c>
      <c r="M111" t="str">
        <f t="shared" si="3"/>
        <v>C. &gt;3,300</v>
      </c>
      <c r="N111" t="s">
        <v>424</v>
      </c>
      <c r="O111" t="s">
        <v>436</v>
      </c>
    </row>
    <row r="112" spans="1:15" x14ac:dyDescent="0.35">
      <c r="A112">
        <v>24</v>
      </c>
      <c r="B112" t="s">
        <v>84</v>
      </c>
      <c r="C112" t="s">
        <v>16</v>
      </c>
      <c r="D112">
        <v>8</v>
      </c>
      <c r="E112" t="s">
        <v>38</v>
      </c>
      <c r="F112" t="s">
        <v>85</v>
      </c>
      <c r="H112" t="s">
        <v>40</v>
      </c>
      <c r="I112" t="s">
        <v>443</v>
      </c>
      <c r="J112">
        <v>1</v>
      </c>
      <c r="L112">
        <v>1000</v>
      </c>
      <c r="M112" t="str">
        <f t="shared" si="3"/>
        <v>A. ≤1,000</v>
      </c>
      <c r="N112" t="s">
        <v>427</v>
      </c>
      <c r="O112" t="s">
        <v>436</v>
      </c>
    </row>
    <row r="113" spans="1:15" x14ac:dyDescent="0.35">
      <c r="A113">
        <v>28</v>
      </c>
      <c r="B113" t="s">
        <v>92</v>
      </c>
      <c r="C113" t="s">
        <v>16</v>
      </c>
      <c r="D113">
        <v>3</v>
      </c>
      <c r="E113" t="s">
        <v>38</v>
      </c>
      <c r="F113" t="s">
        <v>93</v>
      </c>
      <c r="H113" t="s">
        <v>40</v>
      </c>
      <c r="I113" t="s">
        <v>443</v>
      </c>
      <c r="J113">
        <v>1</v>
      </c>
      <c r="L113">
        <v>25</v>
      </c>
      <c r="M113" t="str">
        <f t="shared" si="3"/>
        <v>A. ≤1,000</v>
      </c>
      <c r="N113" t="s">
        <v>427</v>
      </c>
      <c r="O113" t="s">
        <v>436</v>
      </c>
    </row>
    <row r="114" spans="1:15" x14ac:dyDescent="0.35">
      <c r="A114">
        <v>47</v>
      </c>
      <c r="B114" t="s">
        <v>144</v>
      </c>
      <c r="C114" t="s">
        <v>145</v>
      </c>
      <c r="D114">
        <v>116</v>
      </c>
      <c r="E114" t="s">
        <v>12</v>
      </c>
      <c r="F114" t="s">
        <v>146</v>
      </c>
      <c r="H114" t="s">
        <v>81</v>
      </c>
      <c r="I114" t="s">
        <v>443</v>
      </c>
      <c r="J114">
        <v>1</v>
      </c>
      <c r="L114">
        <v>338</v>
      </c>
      <c r="M114" t="str">
        <f t="shared" si="3"/>
        <v>A. ≤1,000</v>
      </c>
      <c r="N114" t="s">
        <v>424</v>
      </c>
      <c r="O114" t="s">
        <v>436</v>
      </c>
    </row>
    <row r="115" spans="1:15" x14ac:dyDescent="0.35">
      <c r="A115">
        <v>56</v>
      </c>
      <c r="B115" t="s">
        <v>169</v>
      </c>
      <c r="C115" t="s">
        <v>145</v>
      </c>
      <c r="D115">
        <v>153</v>
      </c>
      <c r="E115" t="s">
        <v>12</v>
      </c>
      <c r="F115" t="s">
        <v>170</v>
      </c>
      <c r="H115" t="s">
        <v>171</v>
      </c>
      <c r="I115" t="s">
        <v>443</v>
      </c>
      <c r="J115">
        <v>1</v>
      </c>
      <c r="L115">
        <v>340</v>
      </c>
      <c r="M115" t="str">
        <f t="shared" si="3"/>
        <v>A. ≤1,000</v>
      </c>
      <c r="N115" t="s">
        <v>424</v>
      </c>
      <c r="O115" t="s">
        <v>436</v>
      </c>
    </row>
    <row r="116" spans="1:15" x14ac:dyDescent="0.35">
      <c r="A116">
        <v>82</v>
      </c>
      <c r="B116" t="s">
        <v>232</v>
      </c>
      <c r="C116" t="s">
        <v>145</v>
      </c>
      <c r="D116">
        <v>60</v>
      </c>
      <c r="E116" t="s">
        <v>12</v>
      </c>
      <c r="F116" t="s">
        <v>233</v>
      </c>
      <c r="H116" t="s">
        <v>59</v>
      </c>
      <c r="I116" t="s">
        <v>443</v>
      </c>
      <c r="J116">
        <v>1</v>
      </c>
      <c r="L116">
        <v>125</v>
      </c>
      <c r="M116" t="str">
        <f t="shared" si="3"/>
        <v>A. ≤1,000</v>
      </c>
      <c r="N116" t="s">
        <v>424</v>
      </c>
      <c r="O116" t="s">
        <v>436</v>
      </c>
    </row>
    <row r="117" spans="1:15" x14ac:dyDescent="0.35">
      <c r="A117">
        <v>112</v>
      </c>
      <c r="B117" t="s">
        <v>304</v>
      </c>
      <c r="C117" t="s">
        <v>145</v>
      </c>
      <c r="D117">
        <v>53</v>
      </c>
      <c r="E117" t="s">
        <v>38</v>
      </c>
      <c r="F117" t="s">
        <v>305</v>
      </c>
      <c r="H117" t="s">
        <v>40</v>
      </c>
      <c r="I117" t="s">
        <v>443</v>
      </c>
      <c r="J117">
        <v>1</v>
      </c>
      <c r="L117">
        <v>100</v>
      </c>
      <c r="M117" t="str">
        <f t="shared" si="3"/>
        <v>A. ≤1,000</v>
      </c>
      <c r="N117" t="s">
        <v>424</v>
      </c>
      <c r="O117" t="s">
        <v>436</v>
      </c>
    </row>
    <row r="118" spans="1:15" x14ac:dyDescent="0.35">
      <c r="A118">
        <v>135</v>
      </c>
      <c r="B118" t="s">
        <v>355</v>
      </c>
      <c r="C118" t="s">
        <v>145</v>
      </c>
      <c r="D118">
        <v>51</v>
      </c>
      <c r="E118" t="s">
        <v>38</v>
      </c>
      <c r="F118" t="s">
        <v>356</v>
      </c>
      <c r="H118" t="s">
        <v>40</v>
      </c>
      <c r="I118" t="s">
        <v>443</v>
      </c>
      <c r="J118">
        <v>1</v>
      </c>
      <c r="L118">
        <v>75</v>
      </c>
      <c r="M118" t="str">
        <f t="shared" si="3"/>
        <v>A. ≤1,000</v>
      </c>
      <c r="N118" t="s">
        <v>424</v>
      </c>
      <c r="O118" t="s">
        <v>436</v>
      </c>
    </row>
    <row r="119" spans="1:15" x14ac:dyDescent="0.35">
      <c r="A119">
        <v>89</v>
      </c>
      <c r="B119" t="s">
        <v>245</v>
      </c>
      <c r="C119" t="s">
        <v>246</v>
      </c>
      <c r="D119">
        <v>500</v>
      </c>
      <c r="E119" t="s">
        <v>12</v>
      </c>
      <c r="F119" t="s">
        <v>247</v>
      </c>
      <c r="H119" t="s">
        <v>248</v>
      </c>
      <c r="I119" t="s">
        <v>443</v>
      </c>
      <c r="J119">
        <v>1</v>
      </c>
      <c r="L119">
        <v>1300</v>
      </c>
      <c r="M119" t="str">
        <f t="shared" si="3"/>
        <v>B. 1,001 - ≤3,300</v>
      </c>
      <c r="N119" t="s">
        <v>424</v>
      </c>
      <c r="O119" t="s">
        <v>436</v>
      </c>
    </row>
    <row r="120" spans="1:15" x14ac:dyDescent="0.35">
      <c r="A120">
        <v>130</v>
      </c>
      <c r="B120" t="s">
        <v>343</v>
      </c>
      <c r="C120" t="s">
        <v>246</v>
      </c>
      <c r="D120">
        <v>55</v>
      </c>
      <c r="E120" t="s">
        <v>12</v>
      </c>
      <c r="F120" t="s">
        <v>344</v>
      </c>
      <c r="H120" t="s">
        <v>345</v>
      </c>
      <c r="I120" t="s">
        <v>443</v>
      </c>
      <c r="J120">
        <v>1</v>
      </c>
      <c r="L120">
        <v>140</v>
      </c>
      <c r="M120" t="str">
        <f t="shared" si="3"/>
        <v>A. ≤1,000</v>
      </c>
      <c r="N120" t="s">
        <v>424</v>
      </c>
      <c r="O120" t="s">
        <v>436</v>
      </c>
    </row>
    <row r="121" spans="1:15" x14ac:dyDescent="0.35">
      <c r="A121">
        <v>40</v>
      </c>
      <c r="B121" t="s">
        <v>126</v>
      </c>
      <c r="C121" t="s">
        <v>127</v>
      </c>
      <c r="D121">
        <v>1</v>
      </c>
      <c r="E121" t="s">
        <v>12</v>
      </c>
      <c r="F121" t="s">
        <v>128</v>
      </c>
      <c r="H121" t="s">
        <v>100</v>
      </c>
      <c r="I121" t="s">
        <v>443</v>
      </c>
      <c r="J121">
        <v>1</v>
      </c>
      <c r="L121">
        <v>120</v>
      </c>
      <c r="M121" t="str">
        <f t="shared" si="3"/>
        <v>A. ≤1,000</v>
      </c>
      <c r="N121" t="s">
        <v>426</v>
      </c>
      <c r="O121" t="s">
        <v>436</v>
      </c>
    </row>
    <row r="122" spans="1:15" x14ac:dyDescent="0.35">
      <c r="A122">
        <v>98</v>
      </c>
      <c r="B122" t="s">
        <v>271</v>
      </c>
      <c r="C122" t="s">
        <v>127</v>
      </c>
      <c r="D122">
        <v>41</v>
      </c>
      <c r="E122" t="s">
        <v>12</v>
      </c>
      <c r="F122" t="s">
        <v>272</v>
      </c>
      <c r="H122" t="s">
        <v>100</v>
      </c>
      <c r="I122" t="s">
        <v>443</v>
      </c>
      <c r="J122">
        <v>1</v>
      </c>
      <c r="L122">
        <v>99</v>
      </c>
      <c r="M122" t="str">
        <f t="shared" si="3"/>
        <v>A. ≤1,000</v>
      </c>
      <c r="N122" t="s">
        <v>424</v>
      </c>
      <c r="O122" t="s">
        <v>436</v>
      </c>
    </row>
    <row r="123" spans="1:15" x14ac:dyDescent="0.35">
      <c r="A123">
        <v>57</v>
      </c>
      <c r="B123" t="s">
        <v>172</v>
      </c>
      <c r="C123" t="s">
        <v>173</v>
      </c>
      <c r="D123">
        <v>362</v>
      </c>
      <c r="E123" t="s">
        <v>38</v>
      </c>
      <c r="F123" t="s">
        <v>174</v>
      </c>
      <c r="H123" t="s">
        <v>40</v>
      </c>
      <c r="I123" t="s">
        <v>443</v>
      </c>
      <c r="J123">
        <v>1</v>
      </c>
      <c r="L123">
        <v>856</v>
      </c>
      <c r="M123" t="str">
        <f t="shared" si="3"/>
        <v>A. ≤1,000</v>
      </c>
      <c r="N123" t="s">
        <v>424</v>
      </c>
      <c r="O123" t="s">
        <v>436</v>
      </c>
    </row>
    <row r="124" spans="1:15" x14ac:dyDescent="0.35">
      <c r="A124">
        <v>117</v>
      </c>
      <c r="B124" t="s">
        <v>315</v>
      </c>
      <c r="C124" t="s">
        <v>173</v>
      </c>
      <c r="D124">
        <v>123</v>
      </c>
      <c r="E124" t="s">
        <v>38</v>
      </c>
      <c r="F124" t="s">
        <v>316</v>
      </c>
      <c r="H124" t="s">
        <v>40</v>
      </c>
      <c r="I124" t="s">
        <v>443</v>
      </c>
      <c r="J124">
        <v>1</v>
      </c>
      <c r="L124">
        <v>324</v>
      </c>
      <c r="M124" t="str">
        <f t="shared" si="3"/>
        <v>A. ≤1,000</v>
      </c>
      <c r="N124" t="s">
        <v>424</v>
      </c>
      <c r="O124" t="s">
        <v>436</v>
      </c>
    </row>
    <row r="125" spans="1:15" x14ac:dyDescent="0.35">
      <c r="A125">
        <v>58</v>
      </c>
      <c r="B125" t="s">
        <v>175</v>
      </c>
      <c r="C125" t="s">
        <v>176</v>
      </c>
      <c r="D125">
        <v>504</v>
      </c>
      <c r="E125" t="s">
        <v>12</v>
      </c>
      <c r="F125" t="s">
        <v>177</v>
      </c>
      <c r="H125" t="s">
        <v>178</v>
      </c>
      <c r="I125" t="s">
        <v>443</v>
      </c>
      <c r="J125">
        <v>1</v>
      </c>
      <c r="L125">
        <v>1495</v>
      </c>
      <c r="M125" t="str">
        <f t="shared" si="3"/>
        <v>B. 1,001 - ≤3,300</v>
      </c>
      <c r="N125" t="s">
        <v>424</v>
      </c>
      <c r="O125" t="s">
        <v>436</v>
      </c>
    </row>
    <row r="126" spans="1:15" x14ac:dyDescent="0.35">
      <c r="A126">
        <v>134</v>
      </c>
      <c r="B126" t="s">
        <v>353</v>
      </c>
      <c r="C126" t="s">
        <v>176</v>
      </c>
      <c r="D126">
        <v>342</v>
      </c>
      <c r="E126" t="s">
        <v>38</v>
      </c>
      <c r="F126" t="s">
        <v>354</v>
      </c>
      <c r="H126" t="s">
        <v>44</v>
      </c>
      <c r="I126" t="s">
        <v>443</v>
      </c>
      <c r="J126">
        <v>1</v>
      </c>
      <c r="L126">
        <v>675</v>
      </c>
      <c r="M126" t="str">
        <f t="shared" si="3"/>
        <v>A. ≤1,000</v>
      </c>
      <c r="N126" t="s">
        <v>424</v>
      </c>
      <c r="O126" t="s">
        <v>436</v>
      </c>
    </row>
    <row r="127" spans="1:15" x14ac:dyDescent="0.35">
      <c r="A127">
        <v>79</v>
      </c>
      <c r="B127" t="s">
        <v>227</v>
      </c>
      <c r="C127" t="s">
        <v>228</v>
      </c>
      <c r="D127">
        <v>29</v>
      </c>
      <c r="E127" t="s">
        <v>38</v>
      </c>
      <c r="F127" t="s">
        <v>229</v>
      </c>
      <c r="H127" t="s">
        <v>40</v>
      </c>
      <c r="I127" t="s">
        <v>45</v>
      </c>
      <c r="J127">
        <v>1</v>
      </c>
      <c r="L127">
        <v>45</v>
      </c>
      <c r="M127" t="str">
        <f t="shared" si="3"/>
        <v>A. ≤1,000</v>
      </c>
      <c r="N127" t="s">
        <v>424</v>
      </c>
      <c r="O127" t="s">
        <v>436</v>
      </c>
    </row>
    <row r="128" spans="1:15" x14ac:dyDescent="0.35">
      <c r="A128">
        <v>80</v>
      </c>
      <c r="B128" t="s">
        <v>227</v>
      </c>
      <c r="C128" t="s">
        <v>228</v>
      </c>
      <c r="D128">
        <v>29</v>
      </c>
      <c r="E128" t="s">
        <v>12</v>
      </c>
      <c r="F128" t="s">
        <v>229</v>
      </c>
      <c r="H128" t="s">
        <v>59</v>
      </c>
      <c r="I128" t="s">
        <v>45</v>
      </c>
      <c r="J128">
        <v>2</v>
      </c>
      <c r="L128">
        <v>45</v>
      </c>
      <c r="M128" t="str">
        <f t="shared" si="3"/>
        <v>A. ≤1,000</v>
      </c>
      <c r="N128" t="s">
        <v>424</v>
      </c>
      <c r="O128" t="s">
        <v>436</v>
      </c>
    </row>
    <row r="129" spans="1:15" x14ac:dyDescent="0.35">
      <c r="A129">
        <v>133</v>
      </c>
      <c r="B129" t="s">
        <v>351</v>
      </c>
      <c r="C129" t="s">
        <v>228</v>
      </c>
      <c r="D129">
        <v>165</v>
      </c>
      <c r="E129" t="s">
        <v>12</v>
      </c>
      <c r="F129" t="s">
        <v>352</v>
      </c>
      <c r="H129" t="s">
        <v>59</v>
      </c>
      <c r="I129" t="s">
        <v>443</v>
      </c>
      <c r="J129">
        <v>1</v>
      </c>
      <c r="L129">
        <v>113</v>
      </c>
      <c r="M129" t="str">
        <f t="shared" si="3"/>
        <v>A. ≤1,000</v>
      </c>
      <c r="N129" t="s">
        <v>424</v>
      </c>
      <c r="O129" t="s">
        <v>436</v>
      </c>
    </row>
    <row r="130" spans="1:15" x14ac:dyDescent="0.35">
      <c r="A130">
        <v>110</v>
      </c>
      <c r="B130" t="s">
        <v>299</v>
      </c>
      <c r="C130" t="s">
        <v>300</v>
      </c>
      <c r="D130">
        <v>50</v>
      </c>
      <c r="E130" t="s">
        <v>12</v>
      </c>
      <c r="F130" t="s">
        <v>301</v>
      </c>
      <c r="H130" t="s">
        <v>100</v>
      </c>
      <c r="I130" t="s">
        <v>443</v>
      </c>
      <c r="J130">
        <v>1</v>
      </c>
      <c r="L130">
        <v>186</v>
      </c>
      <c r="M130" t="str">
        <f t="shared" ref="M130:M161" si="4">IF(L130&lt;1001,"A. ≤1,000",IF(L130&lt;3301,"B. 1,001 - ≤3,300","C. &gt;3,300"))</f>
        <v>A. ≤1,000</v>
      </c>
      <c r="N130" t="s">
        <v>424</v>
      </c>
      <c r="O130" t="s">
        <v>436</v>
      </c>
    </row>
    <row r="131" spans="1:15" x14ac:dyDescent="0.35">
      <c r="A131">
        <v>131</v>
      </c>
      <c r="B131" t="s">
        <v>346</v>
      </c>
      <c r="C131" t="s">
        <v>347</v>
      </c>
      <c r="D131">
        <v>93</v>
      </c>
      <c r="E131" t="s">
        <v>12</v>
      </c>
      <c r="F131" t="s">
        <v>348</v>
      </c>
      <c r="H131" t="s">
        <v>100</v>
      </c>
      <c r="I131" t="s">
        <v>443</v>
      </c>
      <c r="J131">
        <v>1</v>
      </c>
      <c r="L131">
        <v>350</v>
      </c>
      <c r="M131" t="str">
        <f t="shared" si="4"/>
        <v>A. ≤1,000</v>
      </c>
      <c r="N131" t="s">
        <v>424</v>
      </c>
      <c r="O131" t="s">
        <v>436</v>
      </c>
    </row>
    <row r="132" spans="1:15" x14ac:dyDescent="0.35">
      <c r="A132">
        <v>49</v>
      </c>
      <c r="B132" t="s">
        <v>150</v>
      </c>
      <c r="C132" t="s">
        <v>151</v>
      </c>
      <c r="D132">
        <v>44</v>
      </c>
      <c r="E132" t="s">
        <v>12</v>
      </c>
      <c r="F132" t="s">
        <v>152</v>
      </c>
      <c r="H132" t="s">
        <v>54</v>
      </c>
      <c r="I132" t="s">
        <v>443</v>
      </c>
      <c r="J132">
        <v>1</v>
      </c>
      <c r="L132">
        <v>70</v>
      </c>
      <c r="M132" t="str">
        <f t="shared" si="4"/>
        <v>A. ≤1,000</v>
      </c>
      <c r="N132" t="s">
        <v>424</v>
      </c>
      <c r="O132" t="s">
        <v>436</v>
      </c>
    </row>
    <row r="133" spans="1:15" x14ac:dyDescent="0.35">
      <c r="A133">
        <v>114</v>
      </c>
      <c r="B133" t="s">
        <v>308</v>
      </c>
      <c r="C133" t="s">
        <v>151</v>
      </c>
      <c r="D133">
        <v>67</v>
      </c>
      <c r="E133" t="s">
        <v>12</v>
      </c>
      <c r="F133" t="s">
        <v>309</v>
      </c>
      <c r="H133" t="s">
        <v>310</v>
      </c>
      <c r="I133" t="s">
        <v>443</v>
      </c>
      <c r="J133">
        <v>1</v>
      </c>
      <c r="L133">
        <v>120</v>
      </c>
      <c r="M133" t="str">
        <f t="shared" si="4"/>
        <v>A. ≤1,000</v>
      </c>
      <c r="N133" t="s">
        <v>424</v>
      </c>
      <c r="O133" t="s">
        <v>436</v>
      </c>
    </row>
    <row r="134" spans="1:15" x14ac:dyDescent="0.35">
      <c r="A134">
        <v>88</v>
      </c>
      <c r="B134" t="s">
        <v>242</v>
      </c>
      <c r="C134" t="s">
        <v>243</v>
      </c>
      <c r="D134">
        <v>162</v>
      </c>
      <c r="E134" t="s">
        <v>12</v>
      </c>
      <c r="F134" t="s">
        <v>244</v>
      </c>
      <c r="H134" t="s">
        <v>168</v>
      </c>
      <c r="I134" t="s">
        <v>443</v>
      </c>
      <c r="J134">
        <v>1</v>
      </c>
      <c r="L134">
        <v>450</v>
      </c>
      <c r="M134" t="str">
        <f t="shared" si="4"/>
        <v>A. ≤1,000</v>
      </c>
      <c r="N134" t="s">
        <v>424</v>
      </c>
      <c r="O134" t="s">
        <v>436</v>
      </c>
    </row>
    <row r="135" spans="1:15" x14ac:dyDescent="0.35">
      <c r="A135">
        <v>119</v>
      </c>
      <c r="B135" t="s">
        <v>319</v>
      </c>
      <c r="C135" t="s">
        <v>243</v>
      </c>
      <c r="D135">
        <v>37</v>
      </c>
      <c r="E135" t="s">
        <v>38</v>
      </c>
      <c r="F135" t="s">
        <v>320</v>
      </c>
      <c r="H135" t="s">
        <v>40</v>
      </c>
      <c r="I135" t="s">
        <v>443</v>
      </c>
      <c r="J135">
        <v>1</v>
      </c>
      <c r="L135">
        <v>80</v>
      </c>
      <c r="M135" t="str">
        <f t="shared" si="4"/>
        <v>A. ≤1,000</v>
      </c>
      <c r="N135" t="s">
        <v>424</v>
      </c>
      <c r="O135" t="s">
        <v>436</v>
      </c>
    </row>
    <row r="136" spans="1:15" x14ac:dyDescent="0.35">
      <c r="A136">
        <v>7</v>
      </c>
      <c r="B136" t="s">
        <v>29</v>
      </c>
      <c r="C136" t="s">
        <v>30</v>
      </c>
      <c r="D136">
        <v>15576</v>
      </c>
      <c r="E136" t="s">
        <v>12</v>
      </c>
      <c r="F136" t="s">
        <v>31</v>
      </c>
      <c r="H136" t="s">
        <v>32</v>
      </c>
      <c r="I136" t="s">
        <v>443</v>
      </c>
      <c r="J136">
        <v>1</v>
      </c>
      <c r="L136">
        <v>61946</v>
      </c>
      <c r="M136" t="str">
        <f t="shared" si="4"/>
        <v>C. &gt;3,300</v>
      </c>
      <c r="N136" t="s">
        <v>424</v>
      </c>
      <c r="O136" t="s">
        <v>436</v>
      </c>
    </row>
    <row r="137" spans="1:15" x14ac:dyDescent="0.35">
      <c r="A137">
        <v>14</v>
      </c>
      <c r="B137" t="s">
        <v>55</v>
      </c>
      <c r="C137" t="s">
        <v>30</v>
      </c>
      <c r="D137">
        <v>2489</v>
      </c>
      <c r="E137" t="s">
        <v>12</v>
      </c>
      <c r="F137" t="s">
        <v>56</v>
      </c>
      <c r="H137" t="s">
        <v>54</v>
      </c>
      <c r="I137" t="s">
        <v>443</v>
      </c>
      <c r="J137">
        <v>1</v>
      </c>
      <c r="L137">
        <v>10908</v>
      </c>
      <c r="M137" t="str">
        <f t="shared" si="4"/>
        <v>C. &gt;3,300</v>
      </c>
      <c r="N137" t="s">
        <v>424</v>
      </c>
      <c r="O137" t="s">
        <v>436</v>
      </c>
    </row>
    <row r="138" spans="1:15" x14ac:dyDescent="0.35">
      <c r="A138">
        <v>48</v>
      </c>
      <c r="B138" t="s">
        <v>147</v>
      </c>
      <c r="C138" t="s">
        <v>30</v>
      </c>
      <c r="D138">
        <v>13</v>
      </c>
      <c r="E138" t="s">
        <v>12</v>
      </c>
      <c r="F138" t="s">
        <v>148</v>
      </c>
      <c r="H138" t="s">
        <v>149</v>
      </c>
      <c r="I138" t="s">
        <v>443</v>
      </c>
      <c r="J138">
        <v>1</v>
      </c>
      <c r="L138">
        <v>25</v>
      </c>
      <c r="M138" t="str">
        <f t="shared" si="4"/>
        <v>A. ≤1,000</v>
      </c>
      <c r="N138" t="s">
        <v>424</v>
      </c>
      <c r="O138" t="s">
        <v>436</v>
      </c>
    </row>
    <row r="139" spans="1:15" x14ac:dyDescent="0.35">
      <c r="A139">
        <v>67</v>
      </c>
      <c r="B139" t="s">
        <v>195</v>
      </c>
      <c r="C139" t="s">
        <v>30</v>
      </c>
      <c r="D139">
        <v>78</v>
      </c>
      <c r="E139" t="s">
        <v>12</v>
      </c>
      <c r="F139" t="s">
        <v>196</v>
      </c>
      <c r="H139" t="s">
        <v>100</v>
      </c>
      <c r="I139" t="s">
        <v>443</v>
      </c>
      <c r="J139">
        <v>1</v>
      </c>
      <c r="L139">
        <v>50</v>
      </c>
      <c r="M139" t="str">
        <f t="shared" si="4"/>
        <v>A. ≤1,000</v>
      </c>
      <c r="N139" t="s">
        <v>424</v>
      </c>
      <c r="O139" t="s">
        <v>436</v>
      </c>
    </row>
    <row r="140" spans="1:15" x14ac:dyDescent="0.35">
      <c r="A140">
        <v>90</v>
      </c>
      <c r="B140" t="s">
        <v>249</v>
      </c>
      <c r="C140" t="s">
        <v>30</v>
      </c>
      <c r="D140">
        <v>439</v>
      </c>
      <c r="E140" t="s">
        <v>12</v>
      </c>
      <c r="F140" t="s">
        <v>250</v>
      </c>
      <c r="H140" t="s">
        <v>81</v>
      </c>
      <c r="I140" t="s">
        <v>443</v>
      </c>
      <c r="J140">
        <v>1</v>
      </c>
      <c r="L140">
        <v>2138</v>
      </c>
      <c r="M140" t="str">
        <f t="shared" si="4"/>
        <v>B. 1,001 - ≤3,300</v>
      </c>
      <c r="N140" t="s">
        <v>424</v>
      </c>
      <c r="O140" t="s">
        <v>436</v>
      </c>
    </row>
    <row r="141" spans="1:15" x14ac:dyDescent="0.35">
      <c r="A141">
        <v>116</v>
      </c>
      <c r="B141" t="s">
        <v>313</v>
      </c>
      <c r="C141" t="s">
        <v>30</v>
      </c>
      <c r="D141">
        <v>116</v>
      </c>
      <c r="E141" t="s">
        <v>38</v>
      </c>
      <c r="F141" t="s">
        <v>314</v>
      </c>
      <c r="H141" t="s">
        <v>40</v>
      </c>
      <c r="I141" t="s">
        <v>443</v>
      </c>
      <c r="J141">
        <v>1</v>
      </c>
      <c r="L141">
        <v>200</v>
      </c>
      <c r="M141" t="str">
        <f t="shared" si="4"/>
        <v>A. ≤1,000</v>
      </c>
      <c r="N141" t="s">
        <v>424</v>
      </c>
      <c r="O141" t="s">
        <v>436</v>
      </c>
    </row>
    <row r="142" spans="1:15" x14ac:dyDescent="0.35">
      <c r="A142">
        <v>121</v>
      </c>
      <c r="B142" t="s">
        <v>324</v>
      </c>
      <c r="C142" t="s">
        <v>30</v>
      </c>
      <c r="D142">
        <v>77</v>
      </c>
      <c r="E142" t="s">
        <v>12</v>
      </c>
      <c r="F142" t="s">
        <v>325</v>
      </c>
      <c r="H142" t="s">
        <v>326</v>
      </c>
      <c r="I142" t="s">
        <v>443</v>
      </c>
      <c r="J142">
        <v>1</v>
      </c>
      <c r="L142">
        <v>400</v>
      </c>
      <c r="M142" t="str">
        <f t="shared" si="4"/>
        <v>A. ≤1,000</v>
      </c>
      <c r="N142" t="s">
        <v>424</v>
      </c>
      <c r="O142" t="s">
        <v>436</v>
      </c>
    </row>
    <row r="143" spans="1:15" x14ac:dyDescent="0.35">
      <c r="A143">
        <v>127</v>
      </c>
      <c r="B143" t="s">
        <v>336</v>
      </c>
      <c r="C143" t="s">
        <v>30</v>
      </c>
      <c r="D143">
        <v>367</v>
      </c>
      <c r="E143" t="s">
        <v>12</v>
      </c>
      <c r="F143" t="s">
        <v>337</v>
      </c>
      <c r="H143" t="s">
        <v>338</v>
      </c>
      <c r="I143" t="s">
        <v>443</v>
      </c>
      <c r="J143">
        <v>1</v>
      </c>
      <c r="L143">
        <v>1500</v>
      </c>
      <c r="M143" t="str">
        <f t="shared" si="4"/>
        <v>B. 1,001 - ≤3,300</v>
      </c>
      <c r="N143" t="s">
        <v>424</v>
      </c>
      <c r="O143" t="s">
        <v>436</v>
      </c>
    </row>
    <row r="144" spans="1:15" x14ac:dyDescent="0.35">
      <c r="A144">
        <v>129</v>
      </c>
      <c r="B144" t="s">
        <v>341</v>
      </c>
      <c r="C144" t="s">
        <v>30</v>
      </c>
      <c r="D144">
        <v>469</v>
      </c>
      <c r="E144" t="s">
        <v>38</v>
      </c>
      <c r="F144" t="s">
        <v>342</v>
      </c>
      <c r="H144" t="s">
        <v>44</v>
      </c>
      <c r="I144" t="s">
        <v>443</v>
      </c>
      <c r="J144">
        <v>1</v>
      </c>
      <c r="L144">
        <v>2150</v>
      </c>
      <c r="M144" t="str">
        <f t="shared" si="4"/>
        <v>B. 1,001 - ≤3,300</v>
      </c>
      <c r="N144" t="s">
        <v>424</v>
      </c>
      <c r="O144" t="s">
        <v>436</v>
      </c>
    </row>
    <row r="145" spans="1:15" x14ac:dyDescent="0.35">
      <c r="A145">
        <v>143</v>
      </c>
      <c r="B145" t="s">
        <v>373</v>
      </c>
      <c r="C145" t="s">
        <v>30</v>
      </c>
      <c r="D145">
        <v>9</v>
      </c>
      <c r="E145" t="s">
        <v>374</v>
      </c>
      <c r="F145" t="s">
        <v>375</v>
      </c>
      <c r="G145" t="s">
        <v>376</v>
      </c>
      <c r="H145" t="s">
        <v>377</v>
      </c>
      <c r="I145" t="s">
        <v>443</v>
      </c>
      <c r="J145">
        <v>1</v>
      </c>
      <c r="L145">
        <v>25</v>
      </c>
      <c r="M145" t="str">
        <f t="shared" si="4"/>
        <v>A. ≤1,000</v>
      </c>
      <c r="N145" t="s">
        <v>424</v>
      </c>
      <c r="O145" t="s">
        <v>435</v>
      </c>
    </row>
    <row r="146" spans="1:15" x14ac:dyDescent="0.35">
      <c r="A146">
        <v>145</v>
      </c>
      <c r="B146" t="s">
        <v>382</v>
      </c>
      <c r="C146" t="s">
        <v>30</v>
      </c>
      <c r="D146">
        <v>9</v>
      </c>
      <c r="E146" t="s">
        <v>374</v>
      </c>
      <c r="F146" t="s">
        <v>383</v>
      </c>
      <c r="G146" t="s">
        <v>376</v>
      </c>
      <c r="H146" t="s">
        <v>377</v>
      </c>
      <c r="I146" t="s">
        <v>443</v>
      </c>
      <c r="J146">
        <v>1</v>
      </c>
      <c r="L146">
        <v>45</v>
      </c>
      <c r="M146" t="str">
        <f t="shared" si="4"/>
        <v>A. ≤1,000</v>
      </c>
      <c r="N146" t="s">
        <v>424</v>
      </c>
      <c r="O146" t="s">
        <v>435</v>
      </c>
    </row>
    <row r="147" spans="1:15" x14ac:dyDescent="0.35">
      <c r="A147">
        <v>150</v>
      </c>
      <c r="B147" t="s">
        <v>400</v>
      </c>
      <c r="C147" t="s">
        <v>30</v>
      </c>
      <c r="D147">
        <v>298</v>
      </c>
      <c r="E147" t="s">
        <v>374</v>
      </c>
      <c r="F147" t="s">
        <v>401</v>
      </c>
      <c r="G147" t="s">
        <v>376</v>
      </c>
      <c r="H147" t="s">
        <v>402</v>
      </c>
      <c r="I147" t="s">
        <v>443</v>
      </c>
      <c r="J147">
        <v>1</v>
      </c>
      <c r="L147">
        <v>2250</v>
      </c>
      <c r="M147" t="str">
        <f t="shared" si="4"/>
        <v>B. 1,001 - ≤3,300</v>
      </c>
      <c r="N147" t="s">
        <v>424</v>
      </c>
      <c r="O147" t="s">
        <v>435</v>
      </c>
    </row>
    <row r="148" spans="1:15" x14ac:dyDescent="0.35">
      <c r="A148">
        <v>8</v>
      </c>
      <c r="B148" t="s">
        <v>33</v>
      </c>
      <c r="C148" t="s">
        <v>34</v>
      </c>
      <c r="D148">
        <v>5088</v>
      </c>
      <c r="E148" t="s">
        <v>12</v>
      </c>
      <c r="F148" t="s">
        <v>35</v>
      </c>
      <c r="H148" t="s">
        <v>36</v>
      </c>
      <c r="I148" t="s">
        <v>443</v>
      </c>
      <c r="J148">
        <v>1</v>
      </c>
      <c r="L148">
        <v>12008</v>
      </c>
      <c r="M148" t="str">
        <f t="shared" si="4"/>
        <v>C. &gt;3,300</v>
      </c>
      <c r="N148" t="s">
        <v>424</v>
      </c>
      <c r="O148" t="s">
        <v>436</v>
      </c>
    </row>
    <row r="149" spans="1:15" x14ac:dyDescent="0.35">
      <c r="A149">
        <v>16</v>
      </c>
      <c r="B149" t="s">
        <v>60</v>
      </c>
      <c r="C149" t="s">
        <v>34</v>
      </c>
      <c r="D149">
        <v>1416</v>
      </c>
      <c r="E149" t="s">
        <v>12</v>
      </c>
      <c r="F149" t="s">
        <v>61</v>
      </c>
      <c r="H149" t="s">
        <v>62</v>
      </c>
      <c r="I149" t="s">
        <v>443</v>
      </c>
      <c r="J149">
        <v>1</v>
      </c>
      <c r="L149">
        <v>3240</v>
      </c>
      <c r="M149" t="str">
        <f t="shared" si="4"/>
        <v>B. 1,001 - ≤3,300</v>
      </c>
      <c r="N149" t="s">
        <v>424</v>
      </c>
      <c r="O149" t="s">
        <v>436</v>
      </c>
    </row>
    <row r="150" spans="1:15" x14ac:dyDescent="0.35">
      <c r="A150">
        <v>21</v>
      </c>
      <c r="B150" t="s">
        <v>76</v>
      </c>
      <c r="C150" t="s">
        <v>34</v>
      </c>
      <c r="D150">
        <v>1846</v>
      </c>
      <c r="E150" t="s">
        <v>12</v>
      </c>
      <c r="F150" t="s">
        <v>77</v>
      </c>
      <c r="H150" t="s">
        <v>78</v>
      </c>
      <c r="I150" t="s">
        <v>443</v>
      </c>
      <c r="J150">
        <v>1</v>
      </c>
      <c r="L150">
        <v>4357</v>
      </c>
      <c r="M150" t="str">
        <f t="shared" si="4"/>
        <v>C. &gt;3,300</v>
      </c>
      <c r="N150" t="s">
        <v>424</v>
      </c>
      <c r="O150" t="s">
        <v>436</v>
      </c>
    </row>
    <row r="151" spans="1:15" x14ac:dyDescent="0.35">
      <c r="A151">
        <v>22</v>
      </c>
      <c r="B151" t="s">
        <v>79</v>
      </c>
      <c r="C151" t="s">
        <v>34</v>
      </c>
      <c r="D151">
        <v>1572</v>
      </c>
      <c r="E151" t="s">
        <v>12</v>
      </c>
      <c r="F151" t="s">
        <v>80</v>
      </c>
      <c r="H151" t="s">
        <v>81</v>
      </c>
      <c r="I151" t="s">
        <v>443</v>
      </c>
      <c r="J151">
        <v>1</v>
      </c>
      <c r="L151">
        <v>2226</v>
      </c>
      <c r="M151" t="str">
        <f t="shared" si="4"/>
        <v>B. 1,001 - ≤3,300</v>
      </c>
      <c r="N151" t="s">
        <v>424</v>
      </c>
      <c r="O151" t="s">
        <v>436</v>
      </c>
    </row>
    <row r="152" spans="1:15" x14ac:dyDescent="0.35">
      <c r="A152">
        <v>118</v>
      </c>
      <c r="B152" t="s">
        <v>317</v>
      </c>
      <c r="C152" t="s">
        <v>34</v>
      </c>
      <c r="D152">
        <v>38</v>
      </c>
      <c r="E152" t="s">
        <v>38</v>
      </c>
      <c r="F152" t="s">
        <v>318</v>
      </c>
      <c r="H152" t="s">
        <v>40</v>
      </c>
      <c r="I152" t="s">
        <v>443</v>
      </c>
      <c r="J152">
        <v>1</v>
      </c>
      <c r="L152">
        <v>78</v>
      </c>
      <c r="M152" t="str">
        <f t="shared" si="4"/>
        <v>A. ≤1,000</v>
      </c>
      <c r="N152" t="s">
        <v>424</v>
      </c>
      <c r="O152" t="s">
        <v>436</v>
      </c>
    </row>
    <row r="153" spans="1:15" x14ac:dyDescent="0.35">
      <c r="A153">
        <v>126</v>
      </c>
      <c r="B153" t="s">
        <v>334</v>
      </c>
      <c r="C153" t="s">
        <v>34</v>
      </c>
      <c r="D153">
        <v>112</v>
      </c>
      <c r="E153" t="s">
        <v>38</v>
      </c>
      <c r="F153" t="s">
        <v>335</v>
      </c>
      <c r="H153" t="s">
        <v>40</v>
      </c>
      <c r="I153" t="s">
        <v>443</v>
      </c>
      <c r="J153">
        <v>1</v>
      </c>
      <c r="L153">
        <v>975</v>
      </c>
      <c r="M153" t="str">
        <f t="shared" si="4"/>
        <v>A. ≤1,000</v>
      </c>
      <c r="N153" t="s">
        <v>424</v>
      </c>
      <c r="O153" t="s">
        <v>436</v>
      </c>
    </row>
    <row r="154" spans="1:15" x14ac:dyDescent="0.35">
      <c r="A154">
        <v>18</v>
      </c>
      <c r="B154" t="s">
        <v>67</v>
      </c>
      <c r="C154" t="s">
        <v>68</v>
      </c>
      <c r="D154">
        <v>1254</v>
      </c>
      <c r="E154" t="s">
        <v>38</v>
      </c>
      <c r="F154" t="s">
        <v>69</v>
      </c>
      <c r="H154" t="s">
        <v>40</v>
      </c>
      <c r="I154" t="s">
        <v>443</v>
      </c>
      <c r="J154">
        <v>1</v>
      </c>
      <c r="L154">
        <v>4200</v>
      </c>
      <c r="M154" t="str">
        <f t="shared" si="4"/>
        <v>C. &gt;3,300</v>
      </c>
      <c r="N154" t="s">
        <v>424</v>
      </c>
      <c r="O154" t="s">
        <v>436</v>
      </c>
    </row>
    <row r="155" spans="1:15" x14ac:dyDescent="0.35">
      <c r="A155">
        <v>54</v>
      </c>
      <c r="B155" t="s">
        <v>164</v>
      </c>
      <c r="C155" t="s">
        <v>68</v>
      </c>
      <c r="D155">
        <v>86</v>
      </c>
      <c r="E155" t="s">
        <v>38</v>
      </c>
      <c r="F155" t="s">
        <v>165</v>
      </c>
      <c r="H155" t="s">
        <v>44</v>
      </c>
      <c r="I155" t="s">
        <v>443</v>
      </c>
      <c r="J155">
        <v>1</v>
      </c>
      <c r="L155">
        <v>229</v>
      </c>
      <c r="M155" t="str">
        <f t="shared" si="4"/>
        <v>A. ≤1,000</v>
      </c>
      <c r="N155" t="s">
        <v>424</v>
      </c>
      <c r="O155" t="s">
        <v>436</v>
      </c>
    </row>
    <row r="156" spans="1:15" x14ac:dyDescent="0.35">
      <c r="A156">
        <v>60</v>
      </c>
      <c r="B156" t="s">
        <v>181</v>
      </c>
      <c r="C156" t="s">
        <v>68</v>
      </c>
      <c r="D156">
        <v>136</v>
      </c>
      <c r="E156" t="s">
        <v>12</v>
      </c>
      <c r="F156" t="s">
        <v>182</v>
      </c>
      <c r="H156" t="s">
        <v>168</v>
      </c>
      <c r="I156" t="s">
        <v>443</v>
      </c>
      <c r="J156">
        <v>1</v>
      </c>
      <c r="L156">
        <v>450</v>
      </c>
      <c r="M156" t="str">
        <f t="shared" si="4"/>
        <v>A. ≤1,000</v>
      </c>
      <c r="N156" t="s">
        <v>424</v>
      </c>
      <c r="O156" t="s">
        <v>436</v>
      </c>
    </row>
  </sheetData>
  <sortState ref="A2:O156">
    <sortCondition ref="C2:C156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19" workbookViewId="0">
      <selection activeCell="D34" sqref="D34"/>
    </sheetView>
  </sheetViews>
  <sheetFormatPr defaultRowHeight="14.5" x14ac:dyDescent="0.35"/>
  <cols>
    <col min="1" max="1" width="55.1796875" customWidth="1"/>
    <col min="2" max="2" width="14" customWidth="1"/>
    <col min="3" max="3" width="10.36328125" customWidth="1"/>
    <col min="4" max="4" width="18.81640625" customWidth="1"/>
    <col min="5" max="5" width="6.7265625" customWidth="1"/>
    <col min="6" max="6" width="10.7265625" bestFit="1" customWidth="1"/>
  </cols>
  <sheetData>
    <row r="1" spans="1:4" x14ac:dyDescent="0.35">
      <c r="A1" t="s">
        <v>440</v>
      </c>
    </row>
    <row r="2" spans="1:4" x14ac:dyDescent="0.35">
      <c r="A2" s="1" t="s">
        <v>421</v>
      </c>
      <c r="B2" t="s">
        <v>432</v>
      </c>
    </row>
    <row r="4" spans="1:4" x14ac:dyDescent="0.35">
      <c r="A4" s="1" t="s">
        <v>428</v>
      </c>
      <c r="B4" t="s">
        <v>431</v>
      </c>
      <c r="C4" t="s">
        <v>441</v>
      </c>
      <c r="D4" t="s">
        <v>442</v>
      </c>
    </row>
    <row r="5" spans="1:4" x14ac:dyDescent="0.35">
      <c r="A5" s="2" t="s">
        <v>424</v>
      </c>
      <c r="B5" s="4">
        <v>127</v>
      </c>
      <c r="C5" s="4">
        <v>473168</v>
      </c>
      <c r="D5">
        <f>ROUND(C5,-3)</f>
        <v>473000</v>
      </c>
    </row>
    <row r="6" spans="1:4" x14ac:dyDescent="0.35">
      <c r="A6" s="3" t="s">
        <v>439</v>
      </c>
      <c r="B6" s="4">
        <v>92</v>
      </c>
      <c r="C6" s="4">
        <v>18201</v>
      </c>
      <c r="D6">
        <f>ROUND(C6,-2)</f>
        <v>18200</v>
      </c>
    </row>
    <row r="7" spans="1:4" x14ac:dyDescent="0.35">
      <c r="A7" s="3" t="s">
        <v>438</v>
      </c>
      <c r="B7" s="4">
        <v>18</v>
      </c>
      <c r="C7" s="4">
        <v>34325</v>
      </c>
      <c r="D7">
        <f>ROUND(C7,-2)</f>
        <v>34300</v>
      </c>
    </row>
    <row r="8" spans="1:4" x14ac:dyDescent="0.35">
      <c r="A8" s="3" t="s">
        <v>437</v>
      </c>
      <c r="B8" s="4">
        <v>17</v>
      </c>
      <c r="C8" s="4">
        <v>420642</v>
      </c>
      <c r="D8">
        <f>ROUND(C8,-3)</f>
        <v>421000</v>
      </c>
    </row>
    <row r="9" spans="1:4" x14ac:dyDescent="0.35">
      <c r="A9" s="2" t="s">
        <v>426</v>
      </c>
      <c r="B9" s="4">
        <v>16</v>
      </c>
      <c r="C9" s="4">
        <v>5549</v>
      </c>
      <c r="D9">
        <f>ROUND(C9,-1)</f>
        <v>5550</v>
      </c>
    </row>
    <row r="10" spans="1:4" x14ac:dyDescent="0.35">
      <c r="A10" s="3" t="s">
        <v>439</v>
      </c>
      <c r="B10" s="4">
        <v>15</v>
      </c>
      <c r="C10" s="4">
        <v>4422</v>
      </c>
      <c r="D10">
        <f>ROUND(C10,-1)</f>
        <v>4420</v>
      </c>
    </row>
    <row r="11" spans="1:4" x14ac:dyDescent="0.35">
      <c r="A11" s="3" t="s">
        <v>438</v>
      </c>
      <c r="B11" s="4">
        <v>1</v>
      </c>
      <c r="C11" s="4">
        <v>1127</v>
      </c>
      <c r="D11">
        <f>ROUND(C11,-1)</f>
        <v>1130</v>
      </c>
    </row>
    <row r="12" spans="1:4" x14ac:dyDescent="0.35">
      <c r="A12" s="2" t="s">
        <v>427</v>
      </c>
      <c r="B12" s="4">
        <v>6</v>
      </c>
      <c r="C12" s="4">
        <v>1663</v>
      </c>
      <c r="D12">
        <f>ROUND(C12,-1)</f>
        <v>1660</v>
      </c>
    </row>
    <row r="13" spans="1:4" x14ac:dyDescent="0.35">
      <c r="A13" s="3" t="s">
        <v>439</v>
      </c>
      <c r="B13" s="4">
        <v>6</v>
      </c>
      <c r="C13" s="4">
        <v>1663</v>
      </c>
      <c r="D13">
        <f>ROUND(C13,-1)</f>
        <v>1660</v>
      </c>
    </row>
    <row r="14" spans="1:4" x14ac:dyDescent="0.35">
      <c r="A14" s="2" t="s">
        <v>429</v>
      </c>
      <c r="B14" s="4"/>
      <c r="C14" s="4"/>
    </row>
    <row r="15" spans="1:4" x14ac:dyDescent="0.35">
      <c r="A15" s="3" t="s">
        <v>429</v>
      </c>
      <c r="B15" s="4"/>
      <c r="C15" s="4"/>
    </row>
    <row r="16" spans="1:4" x14ac:dyDescent="0.35">
      <c r="A16" s="2" t="s">
        <v>430</v>
      </c>
      <c r="B16" s="4">
        <v>149</v>
      </c>
      <c r="C16" s="4">
        <v>480380</v>
      </c>
    </row>
    <row r="22" spans="1:11" x14ac:dyDescent="0.35">
      <c r="A22" t="s">
        <v>433</v>
      </c>
    </row>
    <row r="24" spans="1:11" x14ac:dyDescent="0.35">
      <c r="A24" s="1" t="s">
        <v>421</v>
      </c>
      <c r="B24" s="2">
        <v>1</v>
      </c>
    </row>
    <row r="26" spans="1:11" x14ac:dyDescent="0.35">
      <c r="A26" s="1" t="s">
        <v>428</v>
      </c>
      <c r="B26" t="s">
        <v>441</v>
      </c>
      <c r="C26" t="s">
        <v>431</v>
      </c>
    </row>
    <row r="27" spans="1:11" x14ac:dyDescent="0.35">
      <c r="A27" s="2" t="s">
        <v>16</v>
      </c>
      <c r="B27" s="4">
        <v>209892</v>
      </c>
      <c r="C27" s="4">
        <v>6</v>
      </c>
      <c r="G27" s="1"/>
      <c r="H27" s="1"/>
      <c r="I27" s="1"/>
      <c r="J27" s="1"/>
      <c r="K27" s="1"/>
    </row>
    <row r="28" spans="1:11" x14ac:dyDescent="0.35">
      <c r="A28" s="2" t="s">
        <v>30</v>
      </c>
      <c r="B28" s="4">
        <v>81637</v>
      </c>
      <c r="C28" s="4">
        <v>12</v>
      </c>
    </row>
    <row r="29" spans="1:11" x14ac:dyDescent="0.35">
      <c r="A29" s="2" t="s">
        <v>24</v>
      </c>
      <c r="B29" s="4">
        <v>73606</v>
      </c>
      <c r="C29" s="4">
        <v>4</v>
      </c>
    </row>
    <row r="30" spans="1:11" x14ac:dyDescent="0.35">
      <c r="A30" s="2" t="s">
        <v>34</v>
      </c>
      <c r="B30" s="4">
        <v>22884</v>
      </c>
      <c r="C30" s="4">
        <v>6</v>
      </c>
    </row>
    <row r="31" spans="1:11" x14ac:dyDescent="0.35">
      <c r="A31" s="2" t="s">
        <v>48</v>
      </c>
      <c r="B31" s="4">
        <v>19700</v>
      </c>
      <c r="C31" s="4">
        <v>13</v>
      </c>
    </row>
    <row r="32" spans="1:11" x14ac:dyDescent="0.35">
      <c r="A32" s="2" t="s">
        <v>52</v>
      </c>
      <c r="B32" s="4">
        <v>16894</v>
      </c>
      <c r="C32" s="4">
        <v>4</v>
      </c>
    </row>
    <row r="33" spans="1:3" x14ac:dyDescent="0.35">
      <c r="A33" s="2" t="s">
        <v>42</v>
      </c>
      <c r="B33" s="4">
        <v>12246</v>
      </c>
      <c r="C33" s="4">
        <v>24</v>
      </c>
    </row>
    <row r="34" spans="1:3" x14ac:dyDescent="0.35">
      <c r="A34" s="2" t="s">
        <v>74</v>
      </c>
      <c r="B34" s="4">
        <v>7472</v>
      </c>
      <c r="C34" s="4">
        <v>5</v>
      </c>
    </row>
    <row r="35" spans="1:3" x14ac:dyDescent="0.35">
      <c r="A35" s="2" t="s">
        <v>11</v>
      </c>
      <c r="B35" s="4">
        <v>6808</v>
      </c>
      <c r="C35" s="4">
        <v>3</v>
      </c>
    </row>
    <row r="36" spans="1:3" x14ac:dyDescent="0.35">
      <c r="A36" s="2" t="s">
        <v>68</v>
      </c>
      <c r="B36" s="4">
        <v>4879</v>
      </c>
      <c r="C36" s="4">
        <v>3</v>
      </c>
    </row>
    <row r="37" spans="1:3" x14ac:dyDescent="0.35">
      <c r="A37" s="2" t="s">
        <v>64</v>
      </c>
      <c r="B37" s="4">
        <v>4429</v>
      </c>
      <c r="C37" s="4">
        <v>7</v>
      </c>
    </row>
    <row r="38" spans="1:3" x14ac:dyDescent="0.35">
      <c r="A38" s="2" t="s">
        <v>389</v>
      </c>
      <c r="B38" s="4">
        <v>3062</v>
      </c>
      <c r="C38" s="4">
        <v>4</v>
      </c>
    </row>
    <row r="39" spans="1:3" x14ac:dyDescent="0.35">
      <c r="A39" s="2" t="s">
        <v>115</v>
      </c>
      <c r="B39" s="4">
        <v>2244</v>
      </c>
      <c r="C39" s="4">
        <v>8</v>
      </c>
    </row>
    <row r="40" spans="1:3" x14ac:dyDescent="0.35">
      <c r="A40" s="2" t="s">
        <v>98</v>
      </c>
      <c r="B40" s="4">
        <v>2226</v>
      </c>
      <c r="C40" s="4">
        <v>7</v>
      </c>
    </row>
    <row r="41" spans="1:3" x14ac:dyDescent="0.35">
      <c r="A41" s="2" t="s">
        <v>176</v>
      </c>
      <c r="B41" s="4">
        <v>2170</v>
      </c>
      <c r="C41" s="4">
        <v>2</v>
      </c>
    </row>
    <row r="42" spans="1:3" x14ac:dyDescent="0.35">
      <c r="A42" s="2" t="s">
        <v>246</v>
      </c>
      <c r="B42" s="4">
        <v>1440</v>
      </c>
      <c r="C42" s="4">
        <v>2</v>
      </c>
    </row>
    <row r="43" spans="1:3" x14ac:dyDescent="0.35">
      <c r="A43" s="2" t="s">
        <v>173</v>
      </c>
      <c r="B43" s="4">
        <v>1180</v>
      </c>
      <c r="C43" s="4">
        <v>2</v>
      </c>
    </row>
    <row r="44" spans="1:3" x14ac:dyDescent="0.35">
      <c r="A44" s="2" t="s">
        <v>214</v>
      </c>
      <c r="B44" s="4">
        <v>1175</v>
      </c>
      <c r="C44" s="4">
        <v>3</v>
      </c>
    </row>
    <row r="45" spans="1:3" x14ac:dyDescent="0.35">
      <c r="A45" s="2" t="s">
        <v>145</v>
      </c>
      <c r="B45" s="4">
        <v>978</v>
      </c>
      <c r="C45" s="4">
        <v>5</v>
      </c>
    </row>
    <row r="46" spans="1:3" x14ac:dyDescent="0.35">
      <c r="A46" s="2" t="s">
        <v>121</v>
      </c>
      <c r="B46" s="4">
        <v>630</v>
      </c>
      <c r="C46" s="4">
        <v>1</v>
      </c>
    </row>
    <row r="47" spans="1:3" x14ac:dyDescent="0.35">
      <c r="A47" s="2" t="s">
        <v>243</v>
      </c>
      <c r="B47" s="4">
        <v>530</v>
      </c>
      <c r="C47" s="4">
        <v>2</v>
      </c>
    </row>
    <row r="48" spans="1:3" x14ac:dyDescent="0.35">
      <c r="A48" s="2" t="s">
        <v>95</v>
      </c>
      <c r="B48" s="4">
        <v>500</v>
      </c>
      <c r="C48" s="4">
        <v>1</v>
      </c>
    </row>
    <row r="49" spans="1:3" x14ac:dyDescent="0.35">
      <c r="A49" s="2" t="s">
        <v>159</v>
      </c>
      <c r="B49" s="4">
        <v>454</v>
      </c>
      <c r="C49" s="4">
        <v>1</v>
      </c>
    </row>
    <row r="50" spans="1:3" x14ac:dyDescent="0.35">
      <c r="A50" s="2" t="s">
        <v>198</v>
      </c>
      <c r="B50" s="4">
        <v>450</v>
      </c>
      <c r="C50" s="4">
        <v>2</v>
      </c>
    </row>
    <row r="51" spans="1:3" x14ac:dyDescent="0.35">
      <c r="A51" s="2" t="s">
        <v>347</v>
      </c>
      <c r="B51" s="4">
        <v>350</v>
      </c>
      <c r="C51" s="4">
        <v>1</v>
      </c>
    </row>
    <row r="52" spans="1:3" x14ac:dyDescent="0.35">
      <c r="A52" s="2" t="s">
        <v>138</v>
      </c>
      <c r="B52" s="4">
        <v>350</v>
      </c>
      <c r="C52" s="4">
        <v>2</v>
      </c>
    </row>
    <row r="53" spans="1:3" x14ac:dyDescent="0.35">
      <c r="A53" s="2" t="s">
        <v>330</v>
      </c>
      <c r="B53" s="4">
        <v>350</v>
      </c>
      <c r="C53" s="4">
        <v>1</v>
      </c>
    </row>
    <row r="54" spans="1:3" x14ac:dyDescent="0.35">
      <c r="A54" s="2" t="s">
        <v>274</v>
      </c>
      <c r="B54" s="4">
        <v>341</v>
      </c>
      <c r="C54" s="4">
        <v>2</v>
      </c>
    </row>
    <row r="55" spans="1:3" x14ac:dyDescent="0.35">
      <c r="A55" s="2" t="s">
        <v>186</v>
      </c>
      <c r="B55" s="4">
        <v>320</v>
      </c>
      <c r="C55" s="4">
        <v>2</v>
      </c>
    </row>
    <row r="56" spans="1:3" x14ac:dyDescent="0.35">
      <c r="A56" s="2" t="s">
        <v>127</v>
      </c>
      <c r="B56" s="4">
        <v>219</v>
      </c>
      <c r="C56" s="4">
        <v>2</v>
      </c>
    </row>
    <row r="57" spans="1:3" x14ac:dyDescent="0.35">
      <c r="A57" s="2" t="s">
        <v>151</v>
      </c>
      <c r="B57" s="4">
        <v>190</v>
      </c>
      <c r="C57" s="4">
        <v>2</v>
      </c>
    </row>
    <row r="58" spans="1:3" x14ac:dyDescent="0.35">
      <c r="A58" s="2" t="s">
        <v>300</v>
      </c>
      <c r="B58" s="4">
        <v>186</v>
      </c>
      <c r="C58" s="4">
        <v>1</v>
      </c>
    </row>
    <row r="59" spans="1:3" x14ac:dyDescent="0.35">
      <c r="A59" s="2" t="s">
        <v>228</v>
      </c>
      <c r="B59" s="4">
        <v>158</v>
      </c>
      <c r="C59" s="4">
        <v>2</v>
      </c>
    </row>
    <row r="60" spans="1:3" x14ac:dyDescent="0.35">
      <c r="A60" s="2" t="s">
        <v>108</v>
      </c>
      <c r="B60" s="4">
        <v>135</v>
      </c>
      <c r="C60" s="4">
        <v>2</v>
      </c>
    </row>
    <row r="61" spans="1:3" x14ac:dyDescent="0.35">
      <c r="A61" s="2" t="s">
        <v>154</v>
      </c>
      <c r="B61" s="4">
        <v>130</v>
      </c>
      <c r="C61" s="4">
        <v>1</v>
      </c>
    </row>
    <row r="62" spans="1:3" x14ac:dyDescent="0.35">
      <c r="A62" s="2" t="s">
        <v>394</v>
      </c>
      <c r="B62" s="4">
        <v>62</v>
      </c>
      <c r="C62" s="4">
        <v>1</v>
      </c>
    </row>
    <row r="63" spans="1:3" x14ac:dyDescent="0.35">
      <c r="A63" s="2" t="s">
        <v>211</v>
      </c>
      <c r="B63" s="4">
        <v>42</v>
      </c>
      <c r="C63" s="4">
        <v>1</v>
      </c>
    </row>
    <row r="64" spans="1:3" x14ac:dyDescent="0.35">
      <c r="A64" s="2" t="s">
        <v>254</v>
      </c>
      <c r="B64" s="4">
        <v>36</v>
      </c>
      <c r="C64" s="4">
        <v>1</v>
      </c>
    </row>
    <row r="65" spans="1:11" x14ac:dyDescent="0.35">
      <c r="A65" s="2" t="s">
        <v>269</v>
      </c>
      <c r="B65" s="4">
        <v>25</v>
      </c>
      <c r="C65" s="4">
        <v>1</v>
      </c>
    </row>
    <row r="66" spans="1:11" x14ac:dyDescent="0.35">
      <c r="A66" s="2" t="s">
        <v>430</v>
      </c>
      <c r="B66" s="4">
        <v>480380</v>
      </c>
      <c r="C66" s="4">
        <v>149</v>
      </c>
    </row>
    <row r="69" spans="1:11" x14ac:dyDescent="0.35">
      <c r="A69" t="s">
        <v>440</v>
      </c>
    </row>
    <row r="70" spans="1:11" x14ac:dyDescent="0.35">
      <c r="A70" s="1" t="s">
        <v>421</v>
      </c>
      <c r="B70" t="s">
        <v>432</v>
      </c>
    </row>
    <row r="72" spans="1:11" x14ac:dyDescent="0.35">
      <c r="A72" s="1" t="s">
        <v>428</v>
      </c>
      <c r="B72" t="s">
        <v>431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5">
      <c r="A73" s="2" t="s">
        <v>439</v>
      </c>
      <c r="B73" s="4">
        <v>113</v>
      </c>
    </row>
    <row r="74" spans="1:11" x14ac:dyDescent="0.35">
      <c r="A74" s="2" t="s">
        <v>438</v>
      </c>
      <c r="B74" s="4">
        <v>19</v>
      </c>
    </row>
    <row r="75" spans="1:11" x14ac:dyDescent="0.35">
      <c r="A75" s="2" t="s">
        <v>437</v>
      </c>
      <c r="B75" s="4">
        <v>17</v>
      </c>
    </row>
    <row r="76" spans="1:11" x14ac:dyDescent="0.35">
      <c r="A76" s="2" t="s">
        <v>429</v>
      </c>
      <c r="B76" s="4"/>
    </row>
    <row r="77" spans="1:11" x14ac:dyDescent="0.35">
      <c r="A77" s="2" t="s">
        <v>430</v>
      </c>
      <c r="B77" s="4">
        <v>149</v>
      </c>
    </row>
  </sheetData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DroughtImpactedPWS</vt:lpstr>
      <vt:lpstr>Pivot Tables</vt:lpstr>
      <vt:lpstr>Join_DroughtImpactedSys_to_SDWIS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2016-12-13T22:54:26Z</dcterms:created>
  <dcterms:modified xsi:type="dcterms:W3CDTF">2017-01-02T08:28:42Z</dcterms:modified>
</cp:coreProperties>
</file>